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30" windowWidth="15480" windowHeight="7665" tabRatio="940" activeTab="11"/>
  </bookViews>
  <sheets>
    <sheet name="Sheet1" sheetId="1" r:id="rId1"/>
    <sheet name="表1" sheetId="2" r:id="rId2"/>
    <sheet name="表2" sheetId="3" r:id="rId3"/>
    <sheet name="表3" sheetId="4" r:id="rId4"/>
    <sheet name="表4" sheetId="5" r:id="rId5"/>
    <sheet name="表4(續)" sheetId="6" r:id="rId6"/>
    <sheet name="表5" sheetId="7" r:id="rId7"/>
    <sheet name="表5(續)" sheetId="8" r:id="rId8"/>
    <sheet name="表6" sheetId="9" r:id="rId9"/>
    <sheet name="表6(續)" sheetId="10" r:id="rId10"/>
    <sheet name="表7" sheetId="11" r:id="rId11"/>
    <sheet name="表8" sheetId="12" r:id="rId12"/>
    <sheet name="表9" sheetId="13" r:id="rId13"/>
    <sheet name="表32(續14)" sheetId="14" state="hidden" r:id="rId14"/>
    <sheet name="表32(續15)" sheetId="15" state="hidden" r:id="rId15"/>
    <sheet name="表32(續16)" sheetId="16" state="hidden" r:id="rId16"/>
    <sheet name="表33(續4)" sheetId="17" state="hidden" r:id="rId17"/>
    <sheet name="表33(續5)" sheetId="18" state="hidden" r:id="rId18"/>
    <sheet name="表34(續3)" sheetId="19" state="hidden" r:id="rId19"/>
    <sheet name="表36(續5)" sheetId="20" state="hidden" r:id="rId20"/>
    <sheet name="表36(續6)" sheetId="21" state="hidden" r:id="rId21"/>
  </sheets>
  <definedNames>
    <definedName name="_xlnm.Print_Area" localSheetId="3">'表3'!$A$1:$Y$45</definedName>
    <definedName name="表_13_保障事件按處分__管理措施__機關別分__續1">#REF!</definedName>
  </definedNames>
  <calcPr fullCalcOnLoad="1"/>
</workbook>
</file>

<file path=xl/sharedStrings.xml><?xml version="1.0" encoding="utf-8"?>
<sst xmlns="http://schemas.openxmlformats.org/spreadsheetml/2006/main" count="1517" uniqueCount="376">
  <si>
    <t>再　　　　　　　　　審　　　　　　　　　　議</t>
  </si>
  <si>
    <t xml:space="preserve"> Re-Appeal Cases    </t>
  </si>
  <si>
    <r>
      <rPr>
        <sz val="10"/>
        <rFont val="標楷體"/>
        <family val="4"/>
      </rPr>
      <t>碩士以上</t>
    </r>
    <r>
      <rPr>
        <sz val="10"/>
        <rFont val="Times New Roman"/>
        <family val="1"/>
      </rPr>
      <t>Master's degree or above</t>
    </r>
  </si>
  <si>
    <r>
      <rPr>
        <sz val="10"/>
        <rFont val="標楷體"/>
        <family val="4"/>
      </rPr>
      <t>大學專科</t>
    </r>
    <r>
      <rPr>
        <sz val="10"/>
        <rFont val="Times New Roman"/>
        <family val="1"/>
      </rPr>
      <t>University
/College</t>
    </r>
  </si>
  <si>
    <r>
      <rPr>
        <sz val="10"/>
        <rFont val="標楷體"/>
        <family val="4"/>
      </rPr>
      <t>高中高職</t>
    </r>
    <r>
      <rPr>
        <sz val="10"/>
        <rFont val="Times New Roman"/>
        <family val="1"/>
      </rPr>
      <t>High school/
Secondary</t>
    </r>
  </si>
  <si>
    <r>
      <rPr>
        <sz val="10"/>
        <rFont val="標楷體"/>
        <family val="4"/>
      </rPr>
      <t>高中高職</t>
    </r>
    <r>
      <rPr>
        <sz val="10"/>
        <rFont val="Times New Roman"/>
        <family val="1"/>
      </rPr>
      <t>High school
/Secondary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</si>
  <si>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33</t>
    </r>
    <r>
      <rPr>
        <sz val="14"/>
        <rFont val="標楷體"/>
        <family val="4"/>
      </rPr>
      <t>　升任官等訓練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</si>
  <si>
    <t>Table 33 Promotion Training(</t>
  </si>
  <si>
    <r>
      <rPr>
        <sz val="10"/>
        <rFont val="標楷體"/>
        <family val="4"/>
      </rPr>
      <t>平均年齡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歲</t>
    </r>
    <r>
      <rPr>
        <sz val="10"/>
        <rFont val="Times New Roman"/>
        <family val="1"/>
      </rPr>
      <t>) Average Age</t>
    </r>
  </si>
  <si>
    <t>Age Distribution</t>
  </si>
  <si>
    <r>
      <rPr>
        <sz val="10"/>
        <rFont val="標楷體"/>
        <family val="4"/>
      </rPr>
      <t>計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</si>
  <si>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>男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</si>
  <si>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>女</t>
    </r>
    <r>
      <rPr>
        <sz val="10"/>
        <rFont val="Times New Roman"/>
        <family val="1"/>
      </rPr>
      <t>Female</t>
    </r>
  </si>
  <si>
    <r>
      <rPr>
        <sz val="10"/>
        <rFont val="標楷體"/>
        <family val="4"/>
      </rPr>
      <t xml:space="preserve">訓練人數
</t>
    </r>
    <r>
      <rPr>
        <sz val="10"/>
        <rFont val="Times New Roman"/>
        <family val="1"/>
      </rPr>
      <t>Individuals
 Trained 
Population</t>
    </r>
  </si>
  <si>
    <r>
      <rPr>
        <sz val="10"/>
        <rFont val="標楷體"/>
        <family val="4"/>
      </rPr>
      <t xml:space="preserve">及格人數
</t>
    </r>
    <r>
      <rPr>
        <sz val="10"/>
        <rFont val="Times New Roman"/>
        <family val="1"/>
      </rPr>
      <t>Qualified
Population</t>
    </r>
  </si>
  <si>
    <r>
      <rPr>
        <sz val="10"/>
        <rFont val="標楷體"/>
        <family val="4"/>
      </rPr>
      <t xml:space="preserve">不及格人數
</t>
    </r>
    <r>
      <rPr>
        <sz val="10"/>
        <rFont val="Times New Roman"/>
        <family val="1"/>
      </rPr>
      <t>Disqualified 
Population</t>
    </r>
  </si>
  <si>
    <r>
      <rPr>
        <sz val="10"/>
        <rFont val="標楷體"/>
        <family val="4"/>
      </rPr>
      <t>平均年齡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歲</t>
    </r>
    <r>
      <rPr>
        <sz val="10"/>
        <rFont val="Times New Roman"/>
        <family val="1"/>
      </rPr>
      <t>) Average Age</t>
    </r>
  </si>
  <si>
    <r>
      <t xml:space="preserve">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布</t>
    </r>
    <r>
      <rPr>
        <sz val="10"/>
        <rFont val="Times New Roman"/>
        <family val="1"/>
      </rPr>
      <t xml:space="preserve"> </t>
    </r>
  </si>
  <si>
    <t>Age Distribution</t>
  </si>
  <si>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 xml:space="preserve">度
</t>
    </r>
    <r>
      <rPr>
        <sz val="10"/>
        <rFont val="Times New Roman"/>
        <family val="1"/>
      </rPr>
      <t xml:space="preserve">Education Level
</t>
    </r>
  </si>
  <si>
    <r>
      <rPr>
        <sz val="10"/>
        <rFont val="標楷體"/>
        <family val="4"/>
      </rPr>
      <t>計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</si>
  <si>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>男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</si>
  <si>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>女</t>
    </r>
    <r>
      <rPr>
        <sz val="10"/>
        <rFont val="Times New Roman"/>
        <family val="1"/>
      </rPr>
      <t>Female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</si>
  <si>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36</t>
    </r>
    <r>
      <rPr>
        <sz val="14"/>
        <rFont val="標楷體"/>
        <family val="4"/>
      </rPr>
      <t>　其他相關訓練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</si>
  <si>
    <t>Table 36 Other Training Programs(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</si>
  <si>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36</t>
    </r>
    <r>
      <rPr>
        <sz val="14"/>
        <rFont val="標楷體"/>
        <family val="4"/>
      </rPr>
      <t>　其他相關訓練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</si>
  <si>
    <t>Table 36 Other Training Programs(</t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</si>
  <si>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布</t>
    </r>
  </si>
  <si>
    <t>工作指派
Job Assignment</t>
  </si>
  <si>
    <t>表2</t>
  </si>
  <si>
    <t>表3</t>
  </si>
  <si>
    <t>表4</t>
  </si>
  <si>
    <t>表5</t>
  </si>
  <si>
    <t>起始頁碼</t>
  </si>
  <si>
    <t>表1</t>
  </si>
  <si>
    <t>Unit:Cases</t>
  </si>
  <si>
    <t>From 2000 To 2009</t>
  </si>
  <si>
    <t>Statistics</t>
  </si>
  <si>
    <t>2007</t>
  </si>
  <si>
    <t>2008</t>
  </si>
  <si>
    <t>2009</t>
  </si>
  <si>
    <t>2010</t>
  </si>
  <si>
    <t>2011</t>
  </si>
  <si>
    <t>說明：</t>
  </si>
  <si>
    <t>復　　　　　　　　　　審</t>
  </si>
  <si>
    <t>再　　　　　　　　　申　　　　　　　　　　訴</t>
  </si>
  <si>
    <r>
      <t>　不受理</t>
    </r>
    <r>
      <rPr>
        <sz val="10"/>
        <rFont val="Times New Roman"/>
        <family val="1"/>
      </rPr>
      <t xml:space="preserve"> Not Accepted</t>
    </r>
  </si>
  <si>
    <r>
      <t>　駁　回</t>
    </r>
    <r>
      <rPr>
        <sz val="10"/>
        <rFont val="Times New Roman"/>
        <family val="1"/>
      </rPr>
      <t xml:space="preserve"> Overruled</t>
    </r>
  </si>
  <si>
    <r>
      <t>　撤　銷</t>
    </r>
    <r>
      <rPr>
        <sz val="10"/>
        <rFont val="Times New Roman"/>
        <family val="1"/>
      </rPr>
      <t xml:space="preserve"> Revoked</t>
    </r>
  </si>
  <si>
    <r>
      <t>　撤　銷</t>
    </r>
    <r>
      <rPr>
        <sz val="11"/>
        <rFont val="Times New Roman"/>
        <family val="1"/>
      </rPr>
      <t xml:space="preserve"> Revoked</t>
    </r>
  </si>
  <si>
    <r>
      <t xml:space="preserve">  </t>
    </r>
    <r>
      <rPr>
        <sz val="10"/>
        <rFont val="標楷體"/>
        <family val="4"/>
      </rPr>
      <t>不受理</t>
    </r>
    <r>
      <rPr>
        <sz val="10"/>
        <rFont val="Times New Roman"/>
        <family val="1"/>
      </rPr>
      <t xml:space="preserve">   Not Accepted</t>
    </r>
  </si>
  <si>
    <t>本期未結
Unclosed Cases of Current Term</t>
  </si>
  <si>
    <t>年別</t>
  </si>
  <si>
    <t>Year</t>
  </si>
  <si>
    <t>Statistics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</si>
  <si>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32</t>
    </r>
    <r>
      <rPr>
        <sz val="14"/>
        <rFont val="標楷體"/>
        <family val="4"/>
      </rPr>
      <t>　特種考試錄取人員訓練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</si>
  <si>
    <t>Table 32 Training for Qualified Personnel Passing Special Examinations(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</si>
  <si>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32</t>
    </r>
    <r>
      <rPr>
        <sz val="14"/>
        <rFont val="標楷體"/>
        <family val="4"/>
      </rPr>
      <t>　特種考試錄取人員訓練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</si>
  <si>
    <r>
      <rPr>
        <sz val="9"/>
        <rFont val="標楷體"/>
        <family val="4"/>
      </rPr>
      <t>中華民國八十九年至九十八年</t>
    </r>
  </si>
  <si>
    <r>
      <rPr>
        <sz val="9"/>
        <rFont val="標楷體"/>
        <family val="4"/>
      </rPr>
      <t>單位：人</t>
    </r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</si>
  <si>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People</t>
    </r>
  </si>
  <si>
    <r>
      <rPr>
        <sz val="10"/>
        <rFont val="標楷體"/>
        <family val="4"/>
      </rPr>
      <t>訓練人數</t>
    </r>
    <r>
      <rPr>
        <sz val="10"/>
        <rFont val="Times New Roman"/>
        <family val="1"/>
      </rPr>
      <t>Individuals Trained Population</t>
    </r>
  </si>
  <si>
    <r>
      <rPr>
        <sz val="10"/>
        <rFont val="標楷體"/>
        <family val="4"/>
      </rPr>
      <t>及格人數</t>
    </r>
    <r>
      <rPr>
        <sz val="10"/>
        <rFont val="Times New Roman"/>
        <family val="1"/>
      </rPr>
      <t>Qualified Population</t>
    </r>
  </si>
  <si>
    <r>
      <rPr>
        <sz val="10"/>
        <rFont val="標楷體"/>
        <family val="4"/>
      </rPr>
      <t>不及格人數</t>
    </r>
    <r>
      <rPr>
        <sz val="10"/>
        <rFont val="Times New Roman"/>
        <family val="1"/>
      </rPr>
      <t>Disqualified Population</t>
    </r>
  </si>
  <si>
    <r>
      <rPr>
        <sz val="10"/>
        <rFont val="標楷體"/>
        <family val="4"/>
      </rPr>
      <t>平均年齡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歲</t>
    </r>
    <r>
      <rPr>
        <sz val="10"/>
        <rFont val="Times New Roman"/>
        <family val="1"/>
      </rPr>
      <t>) Average Age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</si>
  <si>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布</t>
    </r>
  </si>
  <si>
    <t>Age Distribution</t>
  </si>
  <si>
    <r>
      <t xml:space="preserve">  </t>
    </r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  Education Level</t>
    </r>
  </si>
  <si>
    <r>
      <rPr>
        <sz val="10"/>
        <rFont val="標楷體"/>
        <family val="4"/>
      </rPr>
      <t>計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</si>
  <si>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>男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</si>
  <si>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>女</t>
    </r>
    <r>
      <rPr>
        <sz val="10"/>
        <rFont val="Times New Roman"/>
        <family val="1"/>
      </rPr>
      <t>Female</t>
    </r>
  </si>
  <si>
    <t>From 2000 To 2009</t>
  </si>
  <si>
    <r>
      <t xml:space="preserve">Unit 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People</t>
    </r>
  </si>
  <si>
    <t>Age Distribution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</si>
  <si>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People</t>
    </r>
  </si>
  <si>
    <r>
      <rPr>
        <sz val="9"/>
        <rFont val="標楷體"/>
        <family val="4"/>
      </rPr>
      <t>單位：人</t>
    </r>
  </si>
  <si>
    <r>
      <rPr>
        <sz val="10"/>
        <rFont val="標楷體"/>
        <family val="4"/>
      </rPr>
      <t xml:space="preserve">碩士以上
</t>
    </r>
    <r>
      <rPr>
        <sz val="10"/>
        <rFont val="Times New Roman"/>
        <family val="1"/>
      </rPr>
      <t>Master's degree or above</t>
    </r>
  </si>
  <si>
    <r>
      <rPr>
        <sz val="10"/>
        <rFont val="標楷體"/>
        <family val="4"/>
      </rPr>
      <t xml:space="preserve">高中高職
</t>
    </r>
    <r>
      <rPr>
        <sz val="10"/>
        <rFont val="Times New Roman"/>
        <family val="1"/>
      </rPr>
      <t>High school/
Secondary</t>
    </r>
  </si>
  <si>
    <r>
      <rPr>
        <sz val="10"/>
        <rFont val="標楷體"/>
        <family val="4"/>
      </rPr>
      <t>計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</si>
  <si>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>男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</si>
  <si>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>女</t>
    </r>
    <r>
      <rPr>
        <sz val="10"/>
        <rFont val="Times New Roman"/>
        <family val="1"/>
      </rPr>
      <t>Female</t>
    </r>
  </si>
  <si>
    <r>
      <rPr>
        <sz val="10"/>
        <rFont val="標楷體"/>
        <family val="4"/>
      </rPr>
      <t xml:space="preserve">大學專科
</t>
    </r>
    <r>
      <rPr>
        <sz val="10"/>
        <rFont val="Times New Roman"/>
        <family val="1"/>
      </rPr>
      <t>University
/College</t>
    </r>
  </si>
  <si>
    <r>
      <rPr>
        <sz val="10"/>
        <rFont val="標楷體"/>
        <family val="4"/>
      </rPr>
      <t>國中以下</t>
    </r>
    <r>
      <rPr>
        <sz val="10"/>
        <rFont val="Times New Roman"/>
        <family val="1"/>
      </rPr>
      <t>Junior High School or lower</t>
    </r>
  </si>
  <si>
    <r>
      <rPr>
        <sz val="9"/>
        <rFont val="標楷體"/>
        <family val="4"/>
      </rPr>
      <t>單位：人</t>
    </r>
  </si>
  <si>
    <r>
      <rPr>
        <sz val="10"/>
        <rFont val="標楷體"/>
        <family val="4"/>
      </rPr>
      <t>訓練人數</t>
    </r>
    <r>
      <rPr>
        <sz val="10"/>
        <rFont val="Times New Roman"/>
        <family val="1"/>
      </rPr>
      <t>Individuals Trained Population</t>
    </r>
  </si>
  <si>
    <r>
      <rPr>
        <sz val="10"/>
        <rFont val="標楷體"/>
        <family val="4"/>
      </rPr>
      <t>及格人數</t>
    </r>
    <r>
      <rPr>
        <sz val="10"/>
        <rFont val="Times New Roman"/>
        <family val="1"/>
      </rPr>
      <t>Qualified Population</t>
    </r>
  </si>
  <si>
    <r>
      <rPr>
        <sz val="10"/>
        <rFont val="標楷體"/>
        <family val="4"/>
      </rPr>
      <t>不及格人數</t>
    </r>
    <r>
      <rPr>
        <sz val="10"/>
        <rFont val="Times New Roman"/>
        <family val="1"/>
      </rPr>
      <t>Disqualified Population</t>
    </r>
  </si>
  <si>
    <r>
      <rPr>
        <sz val="10"/>
        <rFont val="標楷體"/>
        <family val="4"/>
      </rPr>
      <t>平均年齡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歲</t>
    </r>
    <r>
      <rPr>
        <sz val="10"/>
        <rFont val="Times New Roman"/>
        <family val="1"/>
      </rPr>
      <t>) Average Age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</si>
  <si>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布</t>
    </r>
  </si>
  <si>
    <r>
      <t xml:space="preserve">  </t>
    </r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  Education Level</t>
    </r>
  </si>
  <si>
    <r>
      <rPr>
        <sz val="9"/>
        <rFont val="標楷體"/>
        <family val="4"/>
      </rPr>
      <t>單位：件</t>
    </r>
  </si>
  <si>
    <r>
      <rPr>
        <sz val="10"/>
        <rFont val="標楷體"/>
        <family val="4"/>
      </rPr>
      <t>年別</t>
    </r>
  </si>
  <si>
    <r>
      <rPr>
        <sz val="10"/>
        <rFont val="標楷體"/>
        <family val="4"/>
      </rPr>
      <t xml:space="preserve">駁回
</t>
    </r>
    <r>
      <rPr>
        <sz val="10"/>
        <rFont val="Times New Roman"/>
        <family val="1"/>
      </rPr>
      <t>Overruled</t>
    </r>
    <r>
      <rPr>
        <sz val="10"/>
        <rFont val="標楷體"/>
        <family val="4"/>
      </rPr>
      <t>　　</t>
    </r>
  </si>
  <si>
    <r>
      <rPr>
        <sz val="10"/>
        <rFont val="標楷體"/>
        <family val="4"/>
      </rPr>
      <t>撤銷</t>
    </r>
    <r>
      <rPr>
        <sz val="10"/>
        <rFont val="Times New Roman"/>
        <family val="1"/>
      </rPr>
      <t xml:space="preserve">      Revocation</t>
    </r>
  </si>
  <si>
    <r>
      <rPr>
        <sz val="10"/>
        <rFont val="標楷體"/>
        <family val="4"/>
      </rPr>
      <t xml:space="preserve">撤回
</t>
    </r>
    <r>
      <rPr>
        <sz val="10"/>
        <rFont val="Times New Roman"/>
        <family val="1"/>
      </rPr>
      <t>Withdrawal of Appeal</t>
    </r>
  </si>
  <si>
    <r>
      <rPr>
        <sz val="10"/>
        <rFont val="標楷體"/>
        <family val="4"/>
      </rPr>
      <t xml:space="preserve">調處
</t>
    </r>
    <r>
      <rPr>
        <sz val="10"/>
        <rFont val="Times New Roman"/>
        <family val="1"/>
      </rPr>
      <t>Mediation</t>
    </r>
  </si>
  <si>
    <r>
      <rPr>
        <sz val="10"/>
        <rFont val="標楷體"/>
        <family val="4"/>
      </rPr>
      <t xml:space="preserve">實體
</t>
    </r>
    <r>
      <rPr>
        <sz val="10"/>
        <rFont val="Times New Roman"/>
        <family val="1"/>
      </rPr>
      <t>Concrete Cases</t>
    </r>
    <r>
      <rPr>
        <sz val="10"/>
        <rFont val="標楷體"/>
        <family val="4"/>
      </rPr>
      <t>　　</t>
    </r>
  </si>
  <si>
    <r>
      <rPr>
        <sz val="9"/>
        <rFont val="標楷體"/>
        <family val="4"/>
      </rPr>
      <t>單位：人</t>
    </r>
  </si>
  <si>
    <r>
      <rPr>
        <sz val="10"/>
        <rFont val="標楷體"/>
        <family val="4"/>
      </rPr>
      <t>訓練人數</t>
    </r>
    <r>
      <rPr>
        <sz val="10"/>
        <rFont val="Times New Roman"/>
        <family val="1"/>
      </rPr>
      <t>Individuals Trained Population</t>
    </r>
  </si>
  <si>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 xml:space="preserve">度
</t>
    </r>
    <r>
      <rPr>
        <sz val="10"/>
        <rFont val="Times New Roman"/>
        <family val="1"/>
      </rPr>
      <t>Education Level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</si>
  <si>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34</t>
    </r>
    <r>
      <rPr>
        <sz val="14"/>
        <rFont val="標楷體"/>
        <family val="4"/>
      </rPr>
      <t>　人事人員訓練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</si>
  <si>
    <t>Table 34 Personnel Officers Training(</t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</si>
  <si>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布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</si>
  <si>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 xml:space="preserve">度
</t>
    </r>
    <r>
      <rPr>
        <sz val="10"/>
        <rFont val="Times New Roman"/>
        <family val="1"/>
      </rPr>
      <t>Education Level</t>
    </r>
  </si>
  <si>
    <r>
      <rPr>
        <sz val="10"/>
        <rFont val="標楷體"/>
        <family val="4"/>
      </rPr>
      <t>未滿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Under 20 years old</t>
    </r>
  </si>
  <si>
    <r>
      <t>20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24 years old</t>
    </r>
  </si>
  <si>
    <r>
      <t>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29 years old</t>
    </r>
  </si>
  <si>
    <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 years old</t>
    </r>
  </si>
  <si>
    <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 years old</t>
    </r>
  </si>
  <si>
    <r>
      <t>40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40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44 years old</t>
    </r>
  </si>
  <si>
    <r>
      <t>45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45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49 years old</t>
    </r>
  </si>
  <si>
    <r>
      <t>50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54 years old</t>
    </r>
  </si>
  <si>
    <r>
      <t>55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55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59 years old</t>
    </r>
  </si>
  <si>
    <r>
      <t>60</t>
    </r>
    <r>
      <rPr>
        <sz val="10"/>
        <rFont val="標楷體"/>
        <family val="4"/>
      </rPr>
      <t xml:space="preserve">歲以上
</t>
    </r>
    <r>
      <rPr>
        <sz val="10"/>
        <rFont val="Times New Roman"/>
        <family val="1"/>
      </rPr>
      <t>above 60 years old</t>
    </r>
  </si>
  <si>
    <r>
      <rPr>
        <sz val="10"/>
        <rFont val="標楷體"/>
        <family val="4"/>
      </rPr>
      <t>未滿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Under 20 years old</t>
    </r>
  </si>
  <si>
    <r>
      <t>20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24 years old</t>
    </r>
  </si>
  <si>
    <r>
      <t>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29 years old</t>
    </r>
  </si>
  <si>
    <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 years old</t>
    </r>
  </si>
  <si>
    <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 years old</t>
    </r>
  </si>
  <si>
    <r>
      <t>40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40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44 years old</t>
    </r>
  </si>
  <si>
    <r>
      <t>45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45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49 years old</t>
    </r>
  </si>
  <si>
    <r>
      <t>50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54 years old</t>
    </r>
  </si>
  <si>
    <r>
      <t>55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55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59 years old</t>
    </r>
  </si>
  <si>
    <r>
      <rPr>
        <sz val="10"/>
        <rFont val="標楷體"/>
        <family val="4"/>
      </rPr>
      <t xml:space="preserve">碩士以上
</t>
    </r>
    <r>
      <rPr>
        <sz val="10"/>
        <rFont val="Times New Roman"/>
        <family val="1"/>
      </rPr>
      <t>Master's degree or above</t>
    </r>
  </si>
  <si>
    <r>
      <rPr>
        <sz val="10"/>
        <rFont val="標楷體"/>
        <family val="4"/>
      </rPr>
      <t xml:space="preserve">大學專科
</t>
    </r>
    <r>
      <rPr>
        <sz val="10"/>
        <rFont val="Times New Roman"/>
        <family val="1"/>
      </rPr>
      <t>University
/College</t>
    </r>
  </si>
  <si>
    <r>
      <rPr>
        <sz val="10"/>
        <rFont val="標楷體"/>
        <family val="4"/>
      </rPr>
      <t xml:space="preserve">高中高職
</t>
    </r>
    <r>
      <rPr>
        <sz val="10"/>
        <rFont val="Times New Roman"/>
        <family val="1"/>
      </rPr>
      <t>High school/
Secondary</t>
    </r>
  </si>
  <si>
    <r>
      <rPr>
        <sz val="10"/>
        <rFont val="標楷體"/>
        <family val="4"/>
      </rPr>
      <t>國中以下</t>
    </r>
    <r>
      <rPr>
        <sz val="10"/>
        <rFont val="Times New Roman"/>
        <family val="1"/>
      </rPr>
      <t>Junior High School or lower</t>
    </r>
  </si>
  <si>
    <r>
      <t>20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24
years old</t>
    </r>
  </si>
  <si>
    <r>
      <rPr>
        <sz val="10"/>
        <rFont val="標楷體"/>
        <family val="4"/>
      </rPr>
      <t xml:space="preserve">合計
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</si>
  <si>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 xml:space="preserve">俸給
</t>
    </r>
    <r>
      <rPr>
        <sz val="10"/>
        <rFont val="Times New Roman"/>
        <family val="1"/>
      </rPr>
      <t>Pay</t>
    </r>
  </si>
  <si>
    <r>
      <rPr>
        <sz val="10"/>
        <rFont val="標楷體"/>
        <family val="4"/>
      </rPr>
      <t xml:space="preserve">撫卹
</t>
    </r>
    <r>
      <rPr>
        <sz val="10"/>
        <rFont val="Times New Roman"/>
        <family val="1"/>
      </rPr>
      <t>Pensions</t>
    </r>
  </si>
  <si>
    <r>
      <rPr>
        <sz val="10"/>
        <rFont val="標楷體"/>
        <family val="4"/>
      </rPr>
      <t xml:space="preserve">涉訟輔助
</t>
    </r>
    <r>
      <rPr>
        <sz val="10"/>
        <rFont val="Times New Roman"/>
        <family val="1"/>
      </rPr>
      <t>Ligitation Assistance</t>
    </r>
  </si>
  <si>
    <r>
      <rPr>
        <sz val="10"/>
        <rFont val="標楷體"/>
        <family val="4"/>
      </rPr>
      <t xml:space="preserve">公法財產請求
</t>
    </r>
    <r>
      <rPr>
        <sz val="10"/>
        <rFont val="Times New Roman"/>
        <family val="1"/>
      </rPr>
      <t>Requests for Public Assets</t>
    </r>
  </si>
  <si>
    <r>
      <rPr>
        <sz val="10"/>
        <rFont val="標楷體"/>
        <family val="4"/>
      </rPr>
      <t xml:space="preserve">免職
</t>
    </r>
    <r>
      <rPr>
        <sz val="10"/>
        <rFont val="Times New Roman"/>
        <family val="1"/>
      </rPr>
      <t>Dismissals</t>
    </r>
  </si>
  <si>
    <r>
      <rPr>
        <sz val="10"/>
        <rFont val="標楷體"/>
        <family val="4"/>
      </rPr>
      <t xml:space="preserve">其他
</t>
    </r>
    <r>
      <rPr>
        <sz val="10"/>
        <rFont val="Times New Roman"/>
        <family val="1"/>
      </rPr>
      <t>Others</t>
    </r>
  </si>
  <si>
    <r>
      <rPr>
        <sz val="10"/>
        <rFont val="標楷體"/>
        <family val="4"/>
      </rPr>
      <t xml:space="preserve">撫卹
</t>
    </r>
    <r>
      <rPr>
        <sz val="10"/>
        <rFont val="Times New Roman"/>
        <family val="1"/>
      </rPr>
      <t>Pensions</t>
    </r>
  </si>
  <si>
    <r>
      <rPr>
        <sz val="10"/>
        <rFont val="標楷體"/>
        <family val="4"/>
      </rPr>
      <t xml:space="preserve">涉訟輔助
</t>
    </r>
    <r>
      <rPr>
        <sz val="10"/>
        <rFont val="Times New Roman"/>
        <family val="1"/>
      </rPr>
      <t>Ligitation Assistance</t>
    </r>
  </si>
  <si>
    <r>
      <rPr>
        <sz val="10"/>
        <rFont val="標楷體"/>
        <family val="4"/>
      </rPr>
      <t xml:space="preserve">公法財產請求
</t>
    </r>
    <r>
      <rPr>
        <sz val="10"/>
        <rFont val="Times New Roman"/>
        <family val="1"/>
      </rPr>
      <t>Requests for Public Assets</t>
    </r>
  </si>
  <si>
    <r>
      <rPr>
        <sz val="10"/>
        <rFont val="標楷體"/>
        <family val="4"/>
      </rPr>
      <t xml:space="preserve">免職
</t>
    </r>
    <r>
      <rPr>
        <sz val="10"/>
        <rFont val="Times New Roman"/>
        <family val="1"/>
      </rPr>
      <t>Dismissals</t>
    </r>
  </si>
  <si>
    <r>
      <rPr>
        <sz val="10"/>
        <rFont val="標楷體"/>
        <family val="4"/>
      </rPr>
      <t xml:space="preserve">其他
</t>
    </r>
    <r>
      <rPr>
        <sz val="10"/>
        <rFont val="Times New Roman"/>
        <family val="1"/>
      </rPr>
      <t>Others</t>
    </r>
  </si>
  <si>
    <r>
      <rPr>
        <sz val="10"/>
        <rFont val="標楷體"/>
        <family val="4"/>
      </rPr>
      <t xml:space="preserve">懲處
</t>
    </r>
    <r>
      <rPr>
        <sz val="10"/>
        <rFont val="Times New Roman"/>
        <family val="1"/>
      </rPr>
      <t>Punishments</t>
    </r>
  </si>
  <si>
    <r>
      <rPr>
        <sz val="10"/>
        <rFont val="標楷體"/>
        <family val="4"/>
      </rPr>
      <t xml:space="preserve">陞遷
</t>
    </r>
    <r>
      <rPr>
        <sz val="10"/>
        <rFont val="Times New Roman"/>
        <family val="1"/>
      </rPr>
      <t xml:space="preserve"> Promotions</t>
    </r>
  </si>
  <si>
    <r>
      <rPr>
        <sz val="10"/>
        <rFont val="標楷體"/>
        <family val="4"/>
      </rPr>
      <t xml:space="preserve">工作指派
</t>
    </r>
    <r>
      <rPr>
        <sz val="10"/>
        <rFont val="Times New Roman"/>
        <family val="1"/>
      </rPr>
      <t>Job Assignment</t>
    </r>
  </si>
  <si>
    <r>
      <rPr>
        <sz val="10"/>
        <rFont val="標楷體"/>
        <family val="4"/>
      </rPr>
      <t xml:space="preserve">訓練進修
</t>
    </r>
    <r>
      <rPr>
        <sz val="10"/>
        <rFont val="Times New Roman"/>
        <family val="1"/>
      </rPr>
      <t>Training and Advanced Studies</t>
    </r>
  </si>
  <si>
    <r>
      <rPr>
        <sz val="10"/>
        <rFont val="標楷體"/>
        <family val="4"/>
      </rPr>
      <t>駁回</t>
    </r>
    <r>
      <rPr>
        <sz val="10"/>
        <rFont val="Times New Roman"/>
        <family val="1"/>
      </rPr>
      <t xml:space="preserve">                    Overruled</t>
    </r>
  </si>
  <si>
    <r>
      <t xml:space="preserve">      </t>
    </r>
    <r>
      <rPr>
        <sz val="10"/>
        <rFont val="標楷體"/>
        <family val="4"/>
      </rPr>
      <t>撤　　　　　銷</t>
    </r>
    <r>
      <rPr>
        <sz val="10"/>
        <rFont val="Times New Roman"/>
        <family val="1"/>
      </rPr>
      <t xml:space="preserve">             Revoked</t>
    </r>
  </si>
  <si>
    <r>
      <rPr>
        <sz val="10"/>
        <rFont val="標楷體"/>
        <family val="4"/>
      </rPr>
      <t xml:space="preserve">裁定
</t>
    </r>
    <r>
      <rPr>
        <sz val="10"/>
        <rFont val="Times New Roman"/>
        <family val="1"/>
      </rPr>
      <t>Decisions</t>
    </r>
  </si>
  <si>
    <r>
      <rPr>
        <sz val="10"/>
        <rFont val="標楷體"/>
        <family val="4"/>
      </rPr>
      <t xml:space="preserve">判決
</t>
    </r>
    <r>
      <rPr>
        <sz val="10"/>
        <rFont val="Times New Roman"/>
        <family val="1"/>
      </rPr>
      <t>Judgment</t>
    </r>
  </si>
  <si>
    <r>
      <rPr>
        <sz val="10"/>
        <rFont val="標楷體"/>
        <family val="4"/>
      </rPr>
      <t xml:space="preserve">程序
</t>
    </r>
    <r>
      <rPr>
        <sz val="10"/>
        <rFont val="Times New Roman"/>
        <family val="1"/>
      </rPr>
      <t>Procedures</t>
    </r>
  </si>
  <si>
    <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
 years old</t>
    </r>
  </si>
  <si>
    <r>
      <t>40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40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44
 years old</t>
    </r>
  </si>
  <si>
    <r>
      <t>45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45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49
 years old</t>
    </r>
  </si>
  <si>
    <r>
      <t>50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54
 years old</t>
    </r>
  </si>
  <si>
    <r>
      <t>55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55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59
 years old</t>
    </r>
  </si>
  <si>
    <r>
      <t>60</t>
    </r>
    <r>
      <rPr>
        <sz val="10"/>
        <rFont val="標楷體"/>
        <family val="4"/>
      </rPr>
      <t xml:space="preserve">歲以上
</t>
    </r>
    <r>
      <rPr>
        <sz val="10"/>
        <rFont val="Times New Roman"/>
        <family val="1"/>
      </rPr>
      <t>above 60
 years old</t>
    </r>
  </si>
  <si>
    <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
 years old</t>
    </r>
  </si>
  <si>
    <r>
      <t>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29
 years old</t>
    </r>
  </si>
  <si>
    <r>
      <t>　不受理</t>
    </r>
    <r>
      <rPr>
        <sz val="10"/>
        <rFont val="Times New Roman"/>
        <family val="1"/>
      </rPr>
      <t xml:space="preserve"> Not Accepted</t>
    </r>
  </si>
  <si>
    <r>
      <rPr>
        <sz val="10"/>
        <rFont val="細明體"/>
        <family val="3"/>
      </rPr>
      <t>件</t>
    </r>
  </si>
  <si>
    <t>%</t>
  </si>
  <si>
    <r>
      <rPr>
        <sz val="10"/>
        <rFont val="標楷體"/>
        <family val="4"/>
      </rPr>
      <t xml:space="preserve">中央機關
</t>
    </r>
    <r>
      <rPr>
        <sz val="10"/>
        <rFont val="Times New Roman"/>
        <family val="1"/>
      </rPr>
      <t>Central Authorities</t>
    </r>
  </si>
  <si>
    <t>總計　　Total</t>
  </si>
  <si>
    <r>
      <rPr>
        <sz val="10"/>
        <rFont val="標楷體"/>
        <family val="4"/>
      </rPr>
      <t>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 xml:space="preserve">關
</t>
    </r>
    <r>
      <rPr>
        <sz val="10"/>
        <rFont val="Times New Roman"/>
        <family val="1"/>
      </rPr>
      <t xml:space="preserve"> Municipal Authorities </t>
    </r>
  </si>
  <si>
    <t>再審議   Re-Consideration Cases</t>
  </si>
  <si>
    <t>表6</t>
  </si>
  <si>
    <t>表7</t>
  </si>
  <si>
    <t>件</t>
  </si>
  <si>
    <t>審議決定
Reviewed and Adjudicated</t>
  </si>
  <si>
    <t>審議決定
Reviewed and Adjudicated</t>
  </si>
  <si>
    <t>復審            Deliberation cases</t>
  </si>
  <si>
    <t>復審　 Deliberation cases</t>
  </si>
  <si>
    <t>單位：件</t>
  </si>
  <si>
    <r>
      <rPr>
        <sz val="10"/>
        <rFont val="標楷體"/>
        <family val="4"/>
      </rPr>
      <t xml:space="preserve">合計
</t>
    </r>
    <r>
      <rPr>
        <sz val="10"/>
        <rFont val="Times New Roman"/>
        <family val="1"/>
      </rPr>
      <t>Total</t>
    </r>
    <r>
      <rPr>
        <sz val="10"/>
        <rFont val="標楷體"/>
        <family val="4"/>
      </rPr>
      <t>　　　　</t>
    </r>
  </si>
  <si>
    <r>
      <rPr>
        <sz val="10"/>
        <rFont val="標楷體"/>
        <family val="4"/>
      </rPr>
      <t xml:space="preserve">程序
</t>
    </r>
    <r>
      <rPr>
        <sz val="10"/>
        <rFont val="Times New Roman"/>
        <family val="1"/>
      </rPr>
      <t>Procedure</t>
    </r>
    <r>
      <rPr>
        <sz val="10"/>
        <rFont val="標楷體"/>
        <family val="4"/>
      </rPr>
      <t>　　　　</t>
    </r>
  </si>
  <si>
    <r>
      <rPr>
        <sz val="10"/>
        <rFont val="標楷體"/>
        <family val="4"/>
      </rPr>
      <t xml:space="preserve">移轉管轄
</t>
    </r>
    <r>
      <rPr>
        <sz val="10"/>
        <rFont val="Times New Roman"/>
        <family val="1"/>
      </rPr>
      <t>Transferred Jurisdiction</t>
    </r>
  </si>
  <si>
    <t>行政函復
Administrative Reply</t>
  </si>
  <si>
    <t>自行撤銷
Self-Revocation</t>
  </si>
  <si>
    <r>
      <rPr>
        <sz val="10"/>
        <rFont val="標楷體"/>
        <family val="4"/>
      </rPr>
      <t xml:space="preserve">任用
</t>
    </r>
    <r>
      <rPr>
        <sz val="10"/>
        <rFont val="Times New Roman"/>
        <family val="1"/>
      </rPr>
      <t>Employment</t>
    </r>
  </si>
  <si>
    <r>
      <rPr>
        <sz val="10"/>
        <rFont val="標楷體"/>
        <family val="4"/>
      </rPr>
      <t xml:space="preserve">考績
</t>
    </r>
    <r>
      <rPr>
        <sz val="10"/>
        <rFont val="Times New Roman"/>
        <family val="1"/>
      </rPr>
      <t>Professional Assessments</t>
    </r>
  </si>
  <si>
    <r>
      <rPr>
        <sz val="10"/>
        <rFont val="標楷體"/>
        <family val="4"/>
      </rPr>
      <t xml:space="preserve">退休
</t>
    </r>
    <r>
      <rPr>
        <sz val="10"/>
        <rFont val="Times New Roman"/>
        <family val="1"/>
      </rPr>
      <t>Retired</t>
    </r>
  </si>
  <si>
    <r>
      <rPr>
        <sz val="10"/>
        <rFont val="標楷體"/>
        <family val="4"/>
      </rPr>
      <t xml:space="preserve">資遣
</t>
    </r>
    <r>
      <rPr>
        <sz val="10"/>
        <rFont val="Times New Roman"/>
        <family val="1"/>
      </rPr>
      <t>Layoffs</t>
    </r>
  </si>
  <si>
    <r>
      <rPr>
        <sz val="10"/>
        <rFont val="標楷體"/>
        <family val="4"/>
      </rPr>
      <t xml:space="preserve">考績
</t>
    </r>
    <r>
      <rPr>
        <sz val="10"/>
        <rFont val="Times New Roman"/>
        <family val="1"/>
      </rPr>
      <t>Professional Assessments</t>
    </r>
  </si>
  <si>
    <r>
      <rPr>
        <sz val="10"/>
        <rFont val="標楷體"/>
        <family val="4"/>
      </rPr>
      <t xml:space="preserve">敘獎
</t>
    </r>
    <r>
      <rPr>
        <sz val="10"/>
        <rFont val="Times New Roman"/>
        <family val="1"/>
      </rPr>
      <t>Awards</t>
    </r>
  </si>
  <si>
    <r>
      <rPr>
        <sz val="10"/>
        <rFont val="標楷體"/>
        <family val="4"/>
      </rPr>
      <t xml:space="preserve">調任
</t>
    </r>
    <r>
      <rPr>
        <sz val="10"/>
        <rFont val="Times New Roman"/>
        <family val="1"/>
      </rPr>
      <t>Transfers</t>
    </r>
  </si>
  <si>
    <r>
      <rPr>
        <sz val="10"/>
        <rFont val="標楷體"/>
        <family val="4"/>
      </rPr>
      <t xml:space="preserve">差假
</t>
    </r>
    <r>
      <rPr>
        <sz val="10"/>
        <rFont val="Times New Roman"/>
        <family val="1"/>
      </rPr>
      <t>Leave of Absense</t>
    </r>
  </si>
  <si>
    <r>
      <rPr>
        <sz val="10"/>
        <rFont val="標楷體"/>
        <family val="4"/>
      </rPr>
      <t>上訴率</t>
    </r>
    <r>
      <rPr>
        <sz val="10"/>
        <rFont val="Times New Roman"/>
        <family val="1"/>
      </rPr>
      <t xml:space="preserve">
Rate of Appeals </t>
    </r>
  </si>
  <si>
    <r>
      <rPr>
        <sz val="10"/>
        <rFont val="標楷體"/>
        <family val="4"/>
      </rPr>
      <t>維持率</t>
    </r>
    <r>
      <rPr>
        <sz val="10"/>
        <rFont val="Times New Roman"/>
        <family val="1"/>
      </rPr>
      <t xml:space="preserve">
Rate of Maintenance</t>
    </r>
  </si>
  <si>
    <t>Deliberation cases</t>
  </si>
  <si>
    <t>Re-Consideration cases</t>
  </si>
  <si>
    <t>非經審議決定
Unreviewed and Unadjudicated</t>
  </si>
  <si>
    <t>件</t>
  </si>
  <si>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撤　銷</t>
    </r>
    <r>
      <rPr>
        <sz val="10"/>
        <rFont val="Times New Roman"/>
        <family val="1"/>
      </rPr>
      <t xml:space="preserve">   Revoked</t>
    </r>
  </si>
  <si>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駁　回</t>
    </r>
    <r>
      <rPr>
        <sz val="10"/>
        <rFont val="Times New Roman"/>
        <family val="1"/>
      </rPr>
      <t xml:space="preserve">   Overruled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</si>
  <si>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7</t>
    </r>
    <r>
      <rPr>
        <sz val="14"/>
        <rFont val="標楷體"/>
        <family val="4"/>
      </rPr>
      <t>　保障事件審議決定情形按原處分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管理措施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機關分</t>
    </r>
  </si>
  <si>
    <r>
      <rPr>
        <sz val="10"/>
        <rFont val="標楷體"/>
        <family val="4"/>
      </rPr>
      <t xml:space="preserve">總計
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</si>
  <si>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 xml:space="preserve">計
</t>
    </r>
    <r>
      <rPr>
        <sz val="10"/>
        <rFont val="Times New Roman"/>
        <family val="1"/>
      </rPr>
      <t>total</t>
    </r>
  </si>
  <si>
    <r>
      <t xml:space="preserve">     </t>
    </r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1</t>
    </r>
    <r>
      <rPr>
        <sz val="14"/>
        <rFont val="標楷體"/>
        <family val="4"/>
      </rPr>
      <t>　保障事件辦理情形</t>
    </r>
    <r>
      <rPr>
        <sz val="14"/>
        <rFont val="Times New Roman"/>
        <family val="1"/>
      </rPr>
      <t xml:space="preserve">             </t>
    </r>
  </si>
  <si>
    <r>
      <t xml:space="preserve">上期未結
</t>
    </r>
    <r>
      <rPr>
        <sz val="10"/>
        <rFont val="Times New Roman"/>
        <family val="1"/>
      </rPr>
      <t>(A)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Unclosed Cases of Previous Term</t>
    </r>
  </si>
  <si>
    <t>本期新收
(B)
Cases Accepted in Current Term</t>
  </si>
  <si>
    <t>結案率(%) (D=C/(A+B))
Clearance   rate</t>
  </si>
  <si>
    <t>合計</t>
  </si>
  <si>
    <t>Statistics</t>
  </si>
  <si>
    <t>Statistics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</si>
  <si>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</t>
    </r>
    <r>
      <rPr>
        <sz val="14"/>
        <rFont val="標楷體"/>
        <family val="4"/>
      </rPr>
      <t>　保障事件非經審議決定情形</t>
    </r>
  </si>
  <si>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Statistics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</si>
  <si>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4</t>
    </r>
    <r>
      <rPr>
        <sz val="14"/>
        <rFont val="標楷體"/>
        <family val="4"/>
      </rPr>
      <t>　復審事件審議決定情形按性質分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</si>
  <si>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5</t>
    </r>
    <r>
      <rPr>
        <sz val="14"/>
        <rFont val="標楷體"/>
        <family val="4"/>
      </rPr>
      <t>　再審議事件審議決定情形按性質分</t>
    </r>
  </si>
  <si>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 Statistics</t>
    </r>
  </si>
  <si>
    <t>合計</t>
  </si>
  <si>
    <r>
      <t xml:space="preserve">                    </t>
    </r>
    <r>
      <rPr>
        <sz val="10"/>
        <rFont val="標楷體"/>
        <family val="4"/>
      </rPr>
      <t>裁　判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案　件</t>
    </r>
    <r>
      <rPr>
        <sz val="10"/>
        <rFont val="Times New Roman"/>
        <family val="1"/>
      </rPr>
      <t xml:space="preserve">                                                                                                      Closed Cases</t>
    </r>
  </si>
  <si>
    <t>合計</t>
  </si>
  <si>
    <r>
      <rPr>
        <sz val="10"/>
        <rFont val="標楷體"/>
        <family val="4"/>
      </rPr>
      <t>說明：</t>
    </r>
  </si>
  <si>
    <t>1.提起行政訴訟件數與已裁判案件件數，係以本會決定年度為統計基準，並以本會收文</t>
  </si>
  <si>
    <t xml:space="preserve">  (行政法院函調案卷)日期為計算時點。</t>
  </si>
  <si>
    <t>小計
(C)
Sub-Total</t>
  </si>
  <si>
    <t>結案率(%) [D=C/(A+B)]
Clearance   rate</t>
  </si>
  <si>
    <t>小計
(C)
Sub-Total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</si>
  <si>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</t>
    </r>
    <r>
      <rPr>
        <sz val="14"/>
        <rFont val="標楷體"/>
        <family val="4"/>
      </rPr>
      <t>　保障事件審議決定情形</t>
    </r>
  </si>
  <si>
    <t>復審     Deliberation cases</t>
  </si>
  <si>
    <t>再審議     Re-Consideration cases</t>
  </si>
  <si>
    <t>總計                Total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</si>
  <si>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</t>
    </r>
    <r>
      <rPr>
        <sz val="14"/>
        <rFont val="標楷體"/>
        <family val="4"/>
      </rPr>
      <t>　保障事件審議決定情形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)</t>
    </r>
  </si>
  <si>
    <t>Table 2 Reviewed and Adjudicated of Protection Cases(Cont.)</t>
  </si>
  <si>
    <t>再申訴     Re-Appeal cases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</si>
  <si>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6</t>
    </r>
    <r>
      <rPr>
        <sz val="14"/>
        <rFont val="標楷體"/>
        <family val="4"/>
      </rPr>
      <t>　再申訴事件審議決定情形按性質分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</si>
  <si>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6</t>
    </r>
    <r>
      <rPr>
        <sz val="14"/>
        <rFont val="標楷體"/>
        <family val="4"/>
      </rPr>
      <t>　再申訴事件審議決定情形按性質分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</si>
  <si>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7</t>
    </r>
    <r>
      <rPr>
        <sz val="14"/>
        <rFont val="標楷體"/>
        <family val="4"/>
      </rPr>
      <t>　保障事件審議決定情形按處分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管理措施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機關分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)</t>
    </r>
  </si>
  <si>
    <t>Table 7 Protection Cases by Disposition (Management) Agency (Cont.)</t>
  </si>
  <si>
    <t xml:space="preserve">     再審議      Re-Consideration cases</t>
  </si>
  <si>
    <r>
      <rPr>
        <sz val="10"/>
        <rFont val="標楷體"/>
        <family val="4"/>
      </rPr>
      <t>總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 xml:space="preserve">計
</t>
    </r>
    <r>
      <rPr>
        <sz val="10"/>
        <rFont val="Times New Roman"/>
        <family val="1"/>
      </rPr>
      <t>Total</t>
    </r>
  </si>
  <si>
    <t>非經審議決定包括:撤回、移轉管轄、行政函復、自行撤銷、調處。</t>
  </si>
  <si>
    <r>
      <rPr>
        <sz val="10"/>
        <rFont val="標楷體"/>
        <family val="4"/>
      </rPr>
      <t xml:space="preserve">決定駁回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含不受理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 xml:space="preserve">件數
</t>
    </r>
    <r>
      <rPr>
        <sz val="10"/>
        <rFont val="Times New Roman"/>
        <family val="1"/>
      </rPr>
      <t>Overruled by the CSPTC (including unaccepted cases)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</si>
  <si>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5</t>
    </r>
    <r>
      <rPr>
        <sz val="14"/>
        <rFont val="標楷體"/>
        <family val="4"/>
      </rPr>
      <t>　再審議事件審議決定情形按性質分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</si>
  <si>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4</t>
    </r>
    <r>
      <rPr>
        <sz val="14"/>
        <rFont val="標楷體"/>
        <family val="4"/>
      </rPr>
      <t>　復審事件審議決定情形按性質分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)</t>
    </r>
  </si>
  <si>
    <r>
      <rPr>
        <sz val="10"/>
        <rFont val="標楷體"/>
        <family val="4"/>
      </rPr>
      <t>不受理</t>
    </r>
    <r>
      <rPr>
        <sz val="10"/>
        <rFont val="Times New Roman"/>
        <family val="1"/>
      </rPr>
      <t xml:space="preserve">
Not Accepted </t>
    </r>
  </si>
  <si>
    <t>3.撤銷率係指保障事件決定經行政法院判決撤銷件數比率。</t>
  </si>
  <si>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1</t>
    </r>
    <r>
      <rPr>
        <sz val="14"/>
        <rFont val="標楷體"/>
        <family val="4"/>
      </rPr>
      <t>　保障事件辦理情形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 xml:space="preserve">)  </t>
    </r>
  </si>
  <si>
    <r>
      <t>101</t>
    </r>
    <r>
      <rPr>
        <sz val="11"/>
        <rFont val="標楷體"/>
        <family val="4"/>
      </rPr>
      <t>年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</si>
  <si>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9</t>
    </r>
    <r>
      <rPr>
        <sz val="14"/>
        <rFont val="標楷體"/>
        <family val="4"/>
      </rPr>
      <t>　保障事件提起行政訴訟情形</t>
    </r>
  </si>
  <si>
    <t>Table 9 Protection Cases: Administrative Proceedings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</si>
  <si>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8  </t>
    </r>
    <r>
      <rPr>
        <sz val="14"/>
        <rFont val="標楷體"/>
        <family val="4"/>
      </rPr>
      <t>保障事件辦結時效情形　</t>
    </r>
  </si>
  <si>
    <t>總計     Total</t>
  </si>
  <si>
    <t xml:space="preserve">  復審     Deliberation cases</t>
  </si>
  <si>
    <t>再申訴事件應於3-4個月內審結</t>
  </si>
  <si>
    <t xml:space="preserve">        說明：</t>
  </si>
  <si>
    <t xml:space="preserve">      Note:</t>
  </si>
  <si>
    <t>Note:</t>
  </si>
  <si>
    <t>Re-Appeal cases should be reviewed and adjudicated in 3-4 months.</t>
  </si>
  <si>
    <t>2.維持率係指保障事件決定經行政法院判決及裁定駁回件數比率。</t>
  </si>
  <si>
    <r>
      <t>101</t>
    </r>
    <r>
      <rPr>
        <sz val="11"/>
        <rFont val="標楷體"/>
        <family val="4"/>
      </rPr>
      <t>年</t>
    </r>
  </si>
  <si>
    <t>　不受理 Not Accepted</t>
  </si>
  <si>
    <t>　駁　回 Overruled</t>
  </si>
  <si>
    <t>　撤　銷 Revoked</t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</si>
  <si>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2007</t>
    </r>
  </si>
  <si>
    <r>
      <t>101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2012</t>
    </r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</si>
  <si>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2007</t>
    </r>
  </si>
  <si>
    <r>
      <t>101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2012</t>
    </r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</si>
  <si>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 2007</t>
    </r>
  </si>
  <si>
    <r>
      <t>101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 2012</t>
    </r>
  </si>
  <si>
    <r>
      <rPr>
        <sz val="10"/>
        <rFont val="標楷體"/>
        <family val="4"/>
      </rPr>
      <t>提起行政訴訟</t>
    </r>
  </si>
  <si>
    <r>
      <rPr>
        <sz val="10"/>
        <rFont val="標楷體"/>
        <family val="4"/>
      </rPr>
      <t xml:space="preserve">小計
</t>
    </r>
    <r>
      <rPr>
        <sz val="10"/>
        <rFont val="Times New Roman"/>
        <family val="1"/>
      </rPr>
      <t>Sub-total</t>
    </r>
  </si>
  <si>
    <r>
      <rPr>
        <sz val="10"/>
        <rFont val="標楷體"/>
        <family val="4"/>
      </rPr>
      <t>撤銷率</t>
    </r>
    <r>
      <rPr>
        <sz val="10"/>
        <rFont val="Times New Roman"/>
        <family val="1"/>
      </rPr>
      <t xml:space="preserve">            
Rate of Revoked</t>
    </r>
  </si>
  <si>
    <t>再申訴　 Re-Appeal cases</t>
  </si>
  <si>
    <t xml:space="preserve">件 </t>
  </si>
  <si>
    <t>件</t>
  </si>
  <si>
    <t>本     期      結      案
Settled Cases of Current Term</t>
  </si>
  <si>
    <t>Table 3 Unreviewed and Unadjudicated Protection Cases</t>
  </si>
  <si>
    <t>Unreviewed and unadjudicated cases include withdrawal of appeal, transferred Jurisdiction,</t>
  </si>
  <si>
    <t>administrative Reply, self-revocation and mediation cases.</t>
  </si>
  <si>
    <t>Table 1   Handling of Protection Cases (Cont.)</t>
  </si>
  <si>
    <t>實體
Substance</t>
  </si>
  <si>
    <r>
      <rPr>
        <sz val="10"/>
        <rFont val="標楷體"/>
        <family val="4"/>
      </rPr>
      <t xml:space="preserve">地方機關
</t>
    </r>
    <r>
      <rPr>
        <sz val="10"/>
        <rFont val="Times New Roman"/>
        <family val="1"/>
      </rPr>
      <t>Municipal Authorities</t>
    </r>
  </si>
  <si>
    <r>
      <t>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復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職
</t>
    </r>
    <r>
      <rPr>
        <sz val="10"/>
        <rFont val="Times New Roman"/>
        <family val="1"/>
      </rPr>
      <t>Suspensions/   Reinstatements</t>
    </r>
  </si>
  <si>
    <r>
      <rPr>
        <sz val="10"/>
        <rFont val="標楷體"/>
        <family val="4"/>
      </rPr>
      <t>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復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職
</t>
    </r>
    <r>
      <rPr>
        <sz val="10"/>
        <rFont val="Times New Roman"/>
        <family val="1"/>
      </rPr>
      <t>Suspensions/  Reinstatements</t>
    </r>
  </si>
  <si>
    <r>
      <rPr>
        <sz val="10"/>
        <rFont val="標楷體"/>
        <family val="4"/>
      </rPr>
      <t>辭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離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職
</t>
    </r>
    <r>
      <rPr>
        <sz val="10"/>
        <rFont val="Times New Roman"/>
        <family val="1"/>
      </rPr>
      <t>Resignations/  Departures</t>
    </r>
  </si>
  <si>
    <r>
      <t>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復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職
</t>
    </r>
    <r>
      <rPr>
        <sz val="10"/>
        <rFont val="Times New Roman"/>
        <family val="1"/>
      </rPr>
      <t>Suspensions/  Reinstatements</t>
    </r>
  </si>
  <si>
    <t>2012</t>
  </si>
  <si>
    <t>Table 8 Protection Cases by Reviewed and Adjudicated Duration (Cont.)</t>
  </si>
  <si>
    <t>3個月內審決 Reviewed and adjudicated within 3 months</t>
  </si>
  <si>
    <t>3-5個月審決 Reviewed and adjudicated within 3-5 months</t>
  </si>
  <si>
    <t>逾期
Expired</t>
  </si>
  <si>
    <t>Table 1 Handling of Protection Cases</t>
  </si>
  <si>
    <t>Table 2 Reviewed and Adjudicated Protection Cases</t>
  </si>
  <si>
    <t>Table 4 Deliberation Cases by Nature of Complaints</t>
  </si>
  <si>
    <t>Table 4 Deliberation Cases by Nature of Complaints(Cont.)</t>
  </si>
  <si>
    <t>Table 5 Re-Consideration Cases by Nature of Complaints</t>
  </si>
  <si>
    <t>Table 5 Re-Consideration Cases by Nature of Complaints(Cont.)</t>
  </si>
  <si>
    <t>Table 6 Re-Appeal Cases by Nature of Complaints</t>
  </si>
  <si>
    <t>Table 6 Re-Appeal Cases by Nature of Complaints(Cont.)</t>
  </si>
  <si>
    <t>Table 7 Protection Cases by Disposition (Management) Agency</t>
  </si>
  <si>
    <t>Table 8 Protection Cases by Reviewed and Adjudicated Duration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</si>
  <si>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8  </t>
    </r>
    <r>
      <rPr>
        <sz val="14"/>
        <rFont val="標楷體"/>
        <family val="4"/>
      </rPr>
      <t>保障事件辦結時效情形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)</t>
    </r>
  </si>
  <si>
    <t>2013</t>
  </si>
  <si>
    <r>
      <t>102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2013</t>
    </r>
  </si>
  <si>
    <r>
      <t>102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 2013</t>
    </r>
  </si>
  <si>
    <t>表9</t>
  </si>
  <si>
    <t>表8</t>
  </si>
  <si>
    <r>
      <t>102</t>
    </r>
    <r>
      <rPr>
        <sz val="11"/>
        <rFont val="標楷體"/>
        <family val="4"/>
      </rPr>
      <t>年</t>
    </r>
  </si>
  <si>
    <r>
      <t>102</t>
    </r>
    <r>
      <rPr>
        <sz val="11"/>
        <rFont val="標楷體"/>
        <family val="4"/>
      </rPr>
      <t>年</t>
    </r>
  </si>
  <si>
    <r>
      <t>102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2013</t>
    </r>
  </si>
  <si>
    <r>
      <t>96</t>
    </r>
    <r>
      <rPr>
        <sz val="10"/>
        <rFont val="標楷體"/>
        <family val="4"/>
      </rPr>
      <t>年</t>
    </r>
  </si>
  <si>
    <r>
      <t>100</t>
    </r>
    <r>
      <rPr>
        <sz val="10"/>
        <rFont val="標楷體"/>
        <family val="4"/>
      </rPr>
      <t>年</t>
    </r>
  </si>
  <si>
    <r>
      <t>102</t>
    </r>
    <r>
      <rPr>
        <sz val="10"/>
        <rFont val="標楷體"/>
        <family val="4"/>
      </rPr>
      <t>年</t>
    </r>
  </si>
  <si>
    <r>
      <t>101</t>
    </r>
    <r>
      <rPr>
        <sz val="10"/>
        <rFont val="標楷體"/>
        <family val="4"/>
      </rPr>
      <t>年</t>
    </r>
  </si>
  <si>
    <r>
      <t>103</t>
    </r>
    <r>
      <rPr>
        <sz val="11"/>
        <rFont val="標楷體"/>
        <family val="4"/>
      </rPr>
      <t>年</t>
    </r>
  </si>
  <si>
    <r>
      <t>103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2014</t>
    </r>
  </si>
  <si>
    <r>
      <t>103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2014</t>
    </r>
  </si>
  <si>
    <r>
      <t>103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 2014</t>
    </r>
  </si>
  <si>
    <r>
      <t>103</t>
    </r>
    <r>
      <rPr>
        <sz val="10"/>
        <rFont val="標楷體"/>
        <family val="4"/>
      </rPr>
      <t>年</t>
    </r>
  </si>
  <si>
    <r>
      <t>103</t>
    </r>
    <r>
      <rPr>
        <sz val="11"/>
        <rFont val="標楷體"/>
        <family val="4"/>
      </rPr>
      <t>年</t>
    </r>
  </si>
  <si>
    <r>
      <rPr>
        <sz val="10"/>
        <rFont val="標楷體"/>
        <family val="4"/>
      </rPr>
      <t>年別</t>
    </r>
  </si>
  <si>
    <t>Year</t>
  </si>
  <si>
    <t>年別</t>
  </si>
  <si>
    <t>Year</t>
  </si>
  <si>
    <t>2014</t>
  </si>
  <si>
    <t>2015</t>
  </si>
  <si>
    <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2008</t>
    </r>
  </si>
  <si>
    <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2009</t>
    </r>
  </si>
  <si>
    <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2010</t>
    </r>
  </si>
  <si>
    <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2011</t>
    </r>
  </si>
  <si>
    <r>
      <t>104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2015</t>
    </r>
  </si>
  <si>
    <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2008</t>
    </r>
  </si>
  <si>
    <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2009</t>
    </r>
  </si>
  <si>
    <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2010</t>
    </r>
  </si>
  <si>
    <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2011</t>
    </r>
  </si>
  <si>
    <r>
      <t>104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2015</t>
    </r>
  </si>
  <si>
    <r>
      <t>97</t>
    </r>
    <r>
      <rPr>
        <sz val="10"/>
        <rFont val="標楷體"/>
        <family val="4"/>
      </rPr>
      <t>年</t>
    </r>
  </si>
  <si>
    <r>
      <t>98</t>
    </r>
    <r>
      <rPr>
        <sz val="10"/>
        <rFont val="標楷體"/>
        <family val="4"/>
      </rPr>
      <t>年</t>
    </r>
  </si>
  <si>
    <r>
      <t>99</t>
    </r>
    <r>
      <rPr>
        <sz val="10"/>
        <rFont val="標楷體"/>
        <family val="4"/>
      </rPr>
      <t>年</t>
    </r>
  </si>
  <si>
    <r>
      <t>104</t>
    </r>
    <r>
      <rPr>
        <sz val="10"/>
        <rFont val="標楷體"/>
        <family val="4"/>
      </rPr>
      <t>年</t>
    </r>
  </si>
  <si>
    <r>
      <t>96</t>
    </r>
    <r>
      <rPr>
        <sz val="11"/>
        <rFont val="標楷體"/>
        <family val="4"/>
      </rPr>
      <t>年</t>
    </r>
  </si>
  <si>
    <r>
      <t>97</t>
    </r>
    <r>
      <rPr>
        <sz val="11"/>
        <rFont val="標楷體"/>
        <family val="4"/>
      </rPr>
      <t>年</t>
    </r>
  </si>
  <si>
    <r>
      <t>98</t>
    </r>
    <r>
      <rPr>
        <sz val="11"/>
        <rFont val="標楷體"/>
        <family val="4"/>
      </rPr>
      <t>年</t>
    </r>
  </si>
  <si>
    <r>
      <t>99</t>
    </r>
    <r>
      <rPr>
        <sz val="11"/>
        <rFont val="標楷體"/>
        <family val="4"/>
      </rPr>
      <t>年</t>
    </r>
  </si>
  <si>
    <r>
      <t>100</t>
    </r>
    <r>
      <rPr>
        <sz val="11"/>
        <rFont val="標楷體"/>
        <family val="4"/>
      </rPr>
      <t>年</t>
    </r>
  </si>
  <si>
    <r>
      <t>104</t>
    </r>
    <r>
      <rPr>
        <sz val="11"/>
        <rFont val="標楷體"/>
        <family val="4"/>
      </rPr>
      <t>年</t>
    </r>
  </si>
  <si>
    <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 2008</t>
    </r>
  </si>
  <si>
    <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 2009</t>
    </r>
  </si>
  <si>
    <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 2010</t>
    </r>
  </si>
  <si>
    <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 2011</t>
    </r>
  </si>
  <si>
    <r>
      <t>104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 2015</t>
    </r>
  </si>
  <si>
    <r>
      <t>96</t>
    </r>
    <r>
      <rPr>
        <sz val="11"/>
        <rFont val="標楷體"/>
        <family val="4"/>
      </rPr>
      <t>年</t>
    </r>
  </si>
  <si>
    <r>
      <t>97</t>
    </r>
    <r>
      <rPr>
        <sz val="11"/>
        <rFont val="標楷體"/>
        <family val="4"/>
      </rPr>
      <t>年</t>
    </r>
  </si>
  <si>
    <r>
      <t>98</t>
    </r>
    <r>
      <rPr>
        <sz val="11"/>
        <rFont val="標楷體"/>
        <family val="4"/>
      </rPr>
      <t>年</t>
    </r>
  </si>
  <si>
    <r>
      <t>99</t>
    </r>
    <r>
      <rPr>
        <sz val="11"/>
        <rFont val="標楷體"/>
        <family val="4"/>
      </rPr>
      <t>年</t>
    </r>
  </si>
  <si>
    <r>
      <t>100</t>
    </r>
    <r>
      <rPr>
        <sz val="11"/>
        <rFont val="標楷體"/>
        <family val="4"/>
      </rPr>
      <t>年</t>
    </r>
  </si>
  <si>
    <r>
      <t>104</t>
    </r>
    <r>
      <rPr>
        <sz val="11"/>
        <rFont val="標楷體"/>
        <family val="4"/>
      </rPr>
      <t>年</t>
    </r>
  </si>
  <si>
    <t>總計            Total</t>
  </si>
  <si>
    <t xml:space="preserve">Note:  1.The number of administrative proceedings and closed cases are based on annual statistics of the CSPTC and </t>
  </si>
  <si>
    <t xml:space="preserve">              calculated upon receipt of official government correspondence (as requested  by administrative courts).</t>
  </si>
  <si>
    <t xml:space="preserve">           2.Rate of maintenance means the percentage of overruled decisions and judgment to closed cases.</t>
  </si>
  <si>
    <t xml:space="preserve">           3.Rate of revoked means the percentage of procedures revoked and substance revoked cases to closed cases.</t>
  </si>
  <si>
    <t xml:space="preserve">                      </t>
  </si>
  <si>
    <r>
      <t>105</t>
    </r>
    <r>
      <rPr>
        <sz val="11"/>
        <rFont val="標楷體"/>
        <family val="4"/>
      </rPr>
      <t>年</t>
    </r>
  </si>
  <si>
    <t>2016</t>
  </si>
  <si>
    <r>
      <t>104</t>
    </r>
    <r>
      <rPr>
        <sz val="11"/>
        <rFont val="標楷體"/>
        <family val="4"/>
      </rPr>
      <t>年</t>
    </r>
  </si>
  <si>
    <t>2015</t>
  </si>
  <si>
    <t>2016</t>
  </si>
  <si>
    <r>
      <t>105</t>
    </r>
    <r>
      <rPr>
        <sz val="11"/>
        <rFont val="標楷體"/>
        <family val="4"/>
      </rPr>
      <t>年</t>
    </r>
  </si>
  <si>
    <r>
      <t>105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2016</t>
    </r>
  </si>
  <si>
    <r>
      <t xml:space="preserve">再申訴         </t>
    </r>
    <r>
      <rPr>
        <b/>
        <sz val="10"/>
        <rFont val="Times New Roman"/>
        <family val="1"/>
      </rPr>
      <t xml:space="preserve"> Re-Appeal Cases   </t>
    </r>
    <r>
      <rPr>
        <b/>
        <sz val="10"/>
        <rFont val="標楷體"/>
        <family val="4"/>
      </rPr>
      <t xml:space="preserve">   </t>
    </r>
  </si>
  <si>
    <r>
      <t>105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2016</t>
    </r>
  </si>
  <si>
    <r>
      <t>105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 2016</t>
    </r>
  </si>
  <si>
    <r>
      <t>104</t>
    </r>
    <r>
      <rPr>
        <sz val="10"/>
        <rFont val="標楷體"/>
        <family val="4"/>
      </rPr>
      <t>年</t>
    </r>
  </si>
  <si>
    <t>2015</t>
  </si>
  <si>
    <r>
      <t>104</t>
    </r>
    <r>
      <rPr>
        <sz val="11"/>
        <rFont val="標楷體"/>
        <family val="4"/>
      </rPr>
      <t>年</t>
    </r>
  </si>
  <si>
    <t>2015</t>
  </si>
  <si>
    <r>
      <t>105</t>
    </r>
    <r>
      <rPr>
        <sz val="11"/>
        <rFont val="標楷體"/>
        <family val="4"/>
      </rPr>
      <t>年</t>
    </r>
  </si>
  <si>
    <t>2016</t>
  </si>
  <si>
    <t>2016</t>
  </si>
  <si>
    <r>
      <t>105</t>
    </r>
    <r>
      <rPr>
        <sz val="11"/>
        <rFont val="標楷體"/>
        <family val="4"/>
      </rPr>
      <t>年</t>
    </r>
  </si>
  <si>
    <r>
      <t>105</t>
    </r>
    <r>
      <rPr>
        <sz val="11"/>
        <rFont val="標楷體"/>
        <family val="4"/>
      </rPr>
      <t>年</t>
    </r>
  </si>
  <si>
    <r>
      <t>105</t>
    </r>
    <r>
      <rPr>
        <sz val="10"/>
        <rFont val="標楷體"/>
        <family val="4"/>
      </rPr>
      <t>年</t>
    </r>
  </si>
  <si>
    <t>2016</t>
  </si>
  <si>
    <t>2016</t>
  </si>
  <si>
    <t>本頁空白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</si>
</sst>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.0_-;\-* #,##0.0_-;_-* &quot;-&quot;_-;_-@_-"/>
    <numFmt numFmtId="178" formatCode="_-* #,##0_-;\-* #,##0_-;_-* &quot;-&quot;??_-;_-@_-"/>
    <numFmt numFmtId="179" formatCode="_-* #,##0.0_-;\-* #,##0.0_-;_-* &quot;-&quot;?_-;_-@_-"/>
    <numFmt numFmtId="180" formatCode="_-* #,##0.0_-;\-* #,##0.0_-;_-* &quot;-&quot;??_-;_-@_-"/>
    <numFmt numFmtId="181" formatCode="_-* #,##0.000_-;\-* #,##0.000_-;_-* &quot;-&quot;??_-;_-@_-"/>
    <numFmt numFmtId="182" formatCode="0.0%"/>
    <numFmt numFmtId="183" formatCode="[$-404]AM/PM\ hh:mm:ss"/>
    <numFmt numFmtId="184" formatCode="0.00_);[Red]\(0.00\)"/>
    <numFmt numFmtId="185" formatCode="0.000_);[Red]\(0.000\)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0_-;\-* #,##0.00_-;_-* &quot;-&quot;_-;_-@_-"/>
    <numFmt numFmtId="192" formatCode="_-* #,##0.000_-;\-* #,##0.000_-;_-* &quot;-&quot;_-;_-@_-"/>
    <numFmt numFmtId="193" formatCode="#,##0.000"/>
    <numFmt numFmtId="194" formatCode="#,##0.0"/>
    <numFmt numFmtId="195" formatCode="0_);[Red]\(0\)"/>
    <numFmt numFmtId="196" formatCode="0.0000_ "/>
    <numFmt numFmtId="197" formatCode="0.000_ "/>
    <numFmt numFmtId="198" formatCode="0.00_ "/>
    <numFmt numFmtId="199" formatCode="0.0_ "/>
    <numFmt numFmtId="200" formatCode="0_ "/>
    <numFmt numFmtId="201" formatCode="0.000000000_ "/>
    <numFmt numFmtId="202" formatCode="0.00000000_ "/>
    <numFmt numFmtId="203" formatCode="0.0000000_ "/>
    <numFmt numFmtId="204" formatCode="0.000000_ "/>
    <numFmt numFmtId="205" formatCode="0.00000_ "/>
    <numFmt numFmtId="206" formatCode="0.0000000000_ "/>
    <numFmt numFmtId="207" formatCode="_-* #,##0_-;\-* #,##0_-;_-* \-_-;_-@_-"/>
    <numFmt numFmtId="208" formatCode="_-* #,##0.0_-;\-* #,##0.0_-;_-* \-??_-;_-@_-"/>
    <numFmt numFmtId="209" formatCode="_-* #,##0_-;\-* #,##0_-;_-* \-??_-;_-@_-"/>
    <numFmt numFmtId="210" formatCode="0.0"/>
    <numFmt numFmtId="211" formatCode="000"/>
    <numFmt numFmtId="212" formatCode="m&quot;月&quot;d&quot;日&quot;"/>
  </numFmts>
  <fonts count="7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1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sz val="11"/>
      <name val="標楷體"/>
      <family val="4"/>
    </font>
    <font>
      <sz val="11"/>
      <name val="細明體"/>
      <family val="3"/>
    </font>
    <font>
      <b/>
      <sz val="10"/>
      <name val="Times New Roman"/>
      <family val="1"/>
    </font>
    <font>
      <b/>
      <sz val="10"/>
      <name val="標楷體"/>
      <family val="4"/>
    </font>
    <font>
      <sz val="8"/>
      <name val="Times New Roman"/>
      <family val="1"/>
    </font>
    <font>
      <sz val="10"/>
      <name val="細明體"/>
      <family val="3"/>
    </font>
    <font>
      <sz val="8"/>
      <name val="標楷體"/>
      <family val="4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2"/>
      <name val="細明體"/>
      <family val="3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標楷體"/>
      <family val="4"/>
    </font>
    <font>
      <sz val="72"/>
      <name val="標楷體"/>
      <family val="4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sz val="12"/>
      <color rgb="FF006100"/>
      <name val="新細明體"/>
      <family val="1"/>
    </font>
    <font>
      <b/>
      <sz val="12"/>
      <color rgb="FFFA7D00"/>
      <name val="Calibri"/>
      <family val="1"/>
    </font>
    <font>
      <b/>
      <sz val="12"/>
      <color rgb="FFFA7D00"/>
      <name val="新細明體"/>
      <family val="1"/>
    </font>
    <font>
      <sz val="12"/>
      <color rgb="FFFA7D00"/>
      <name val="Calibri"/>
      <family val="1"/>
    </font>
    <font>
      <sz val="12"/>
      <color rgb="FFFA7D00"/>
      <name val="新細明體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5"/>
      <color theme="3"/>
      <name val="新細明體"/>
      <family val="1"/>
    </font>
    <font>
      <b/>
      <sz val="13"/>
      <color theme="3"/>
      <name val="Calibri"/>
      <family val="1"/>
    </font>
    <font>
      <b/>
      <sz val="13"/>
      <color theme="3"/>
      <name val="新細明體"/>
      <family val="1"/>
    </font>
    <font>
      <b/>
      <sz val="11"/>
      <color theme="3"/>
      <name val="Calibri"/>
      <family val="1"/>
    </font>
    <font>
      <b/>
      <sz val="11"/>
      <color theme="3"/>
      <name val="新細明體"/>
      <family val="1"/>
    </font>
    <font>
      <b/>
      <sz val="18"/>
      <color theme="3"/>
      <name val="新細明體"/>
      <family val="1"/>
    </font>
    <font>
      <sz val="12"/>
      <color rgb="FF3F3F76"/>
      <name val="Calibri"/>
      <family val="1"/>
    </font>
    <font>
      <sz val="12"/>
      <color rgb="FF3F3F76"/>
      <name val="新細明體"/>
      <family val="1"/>
    </font>
    <font>
      <b/>
      <sz val="12"/>
      <color rgb="FF3F3F3F"/>
      <name val="Calibri"/>
      <family val="1"/>
    </font>
    <font>
      <b/>
      <sz val="12"/>
      <color rgb="FF3F3F3F"/>
      <name val="新細明體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9C0006"/>
      <name val="新細明體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46" fillId="20" borderId="0" applyNumberFormat="0" applyBorder="0" applyAlignment="0" applyProtection="0"/>
    <xf numFmtId="0" fontId="1" fillId="21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1" fillId="25" borderId="0" applyNumberFormat="0" applyBorder="0" applyAlignment="0" applyProtection="0"/>
    <xf numFmtId="0" fontId="47" fillId="26" borderId="0" applyNumberFormat="0" applyBorder="0" applyAlignment="0" applyProtection="0"/>
    <xf numFmtId="0" fontId="20" fillId="26" borderId="0" applyNumberFormat="0" applyBorder="0" applyAlignment="0" applyProtection="0"/>
    <xf numFmtId="0" fontId="47" fillId="27" borderId="0" applyNumberFormat="0" applyBorder="0" applyAlignment="0" applyProtection="0"/>
    <xf numFmtId="0" fontId="20" fillId="27" borderId="0" applyNumberFormat="0" applyBorder="0" applyAlignment="0" applyProtection="0"/>
    <xf numFmtId="0" fontId="47" fillId="28" borderId="0" applyNumberFormat="0" applyBorder="0" applyAlignment="0" applyProtection="0"/>
    <xf numFmtId="0" fontId="20" fillId="28" borderId="0" applyNumberFormat="0" applyBorder="0" applyAlignment="0" applyProtection="0"/>
    <xf numFmtId="0" fontId="47" fillId="29" borderId="0" applyNumberFormat="0" applyBorder="0" applyAlignment="0" applyProtection="0"/>
    <xf numFmtId="0" fontId="20" fillId="29" borderId="0" applyNumberFormat="0" applyBorder="0" applyAlignment="0" applyProtection="0"/>
    <xf numFmtId="0" fontId="47" fillId="30" borderId="0" applyNumberFormat="0" applyBorder="0" applyAlignment="0" applyProtection="0"/>
    <xf numFmtId="0" fontId="20" fillId="30" borderId="0" applyNumberFormat="0" applyBorder="0" applyAlignment="0" applyProtection="0"/>
    <xf numFmtId="0" fontId="47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0" borderId="0">
      <alignment vertical="center"/>
      <protection/>
    </xf>
    <xf numFmtId="0" fontId="46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1" applyNumberFormat="0" applyFill="0" applyAlignment="0" applyProtection="0"/>
    <xf numFmtId="0" fontId="21" fillId="0" borderId="1" applyNumberFormat="0" applyFill="0" applyAlignment="0" applyProtection="0"/>
    <xf numFmtId="0" fontId="52" fillId="33" borderId="0" applyNumberFormat="0" applyBorder="0" applyAlignment="0" applyProtection="0"/>
    <xf numFmtId="0" fontId="53" fillId="33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34" borderId="2" applyNumberFormat="0" applyAlignment="0" applyProtection="0"/>
    <xf numFmtId="0" fontId="55" fillId="3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0" fillId="35" borderId="4" applyNumberFormat="0" applyFont="0" applyAlignment="0" applyProtection="0"/>
    <xf numFmtId="0" fontId="1" fillId="36" borderId="4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20" fillId="37" borderId="0" applyNumberFormat="0" applyBorder="0" applyAlignment="0" applyProtection="0"/>
    <xf numFmtId="0" fontId="47" fillId="38" borderId="0" applyNumberFormat="0" applyBorder="0" applyAlignment="0" applyProtection="0"/>
    <xf numFmtId="0" fontId="20" fillId="38" borderId="0" applyNumberFormat="0" applyBorder="0" applyAlignment="0" applyProtection="0"/>
    <xf numFmtId="0" fontId="47" fillId="39" borderId="0" applyNumberFormat="0" applyBorder="0" applyAlignment="0" applyProtection="0"/>
    <xf numFmtId="0" fontId="20" fillId="39" borderId="0" applyNumberFormat="0" applyBorder="0" applyAlignment="0" applyProtection="0"/>
    <xf numFmtId="0" fontId="47" fillId="40" borderId="0" applyNumberFormat="0" applyBorder="0" applyAlignment="0" applyProtection="0"/>
    <xf numFmtId="0" fontId="20" fillId="40" borderId="0" applyNumberFormat="0" applyBorder="0" applyAlignment="0" applyProtection="0"/>
    <xf numFmtId="0" fontId="47" fillId="41" borderId="0" applyNumberFormat="0" applyBorder="0" applyAlignment="0" applyProtection="0"/>
    <xf numFmtId="0" fontId="20" fillId="41" borderId="0" applyNumberFormat="0" applyBorder="0" applyAlignment="0" applyProtection="0"/>
    <xf numFmtId="0" fontId="47" fillId="42" borderId="0" applyNumberFormat="0" applyBorder="0" applyAlignment="0" applyProtection="0"/>
    <xf numFmtId="0" fontId="20" fillId="4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43" borderId="2" applyNumberFormat="0" applyAlignment="0" applyProtection="0"/>
    <xf numFmtId="0" fontId="70" fillId="44" borderId="2" applyNumberFormat="0" applyAlignment="0" applyProtection="0"/>
    <xf numFmtId="0" fontId="71" fillId="34" borderId="9" applyNumberFormat="0" applyAlignment="0" applyProtection="0"/>
    <xf numFmtId="0" fontId="72" fillId="34" borderId="9" applyNumberFormat="0" applyAlignment="0" applyProtection="0"/>
    <xf numFmtId="0" fontId="73" fillId="45" borderId="10" applyNumberFormat="0" applyAlignment="0" applyProtection="0"/>
    <xf numFmtId="0" fontId="22" fillId="45" borderId="10" applyNumberFormat="0" applyAlignment="0" applyProtection="0"/>
    <xf numFmtId="0" fontId="74" fillId="46" borderId="0" applyNumberFormat="0" applyBorder="0" applyAlignment="0" applyProtection="0"/>
    <xf numFmtId="0" fontId="75" fillId="46" borderId="0" applyNumberFormat="0" applyBorder="0" applyAlignment="0" applyProtection="0"/>
    <xf numFmtId="0" fontId="7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1" fontId="9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41" fontId="9" fillId="0" borderId="1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4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2" xfId="0" applyFont="1" applyFill="1" applyBorder="1" applyAlignment="1">
      <alignment vertical="center"/>
    </xf>
    <xf numFmtId="41" fontId="9" fillId="0" borderId="0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41" fontId="9" fillId="47" borderId="13" xfId="0" applyNumberFormat="1" applyFont="1" applyFill="1" applyBorder="1" applyAlignment="1">
      <alignment vertical="center"/>
    </xf>
    <xf numFmtId="41" fontId="9" fillId="47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1" fontId="9" fillId="0" borderId="0" xfId="0" applyNumberFormat="1" applyFont="1" applyFill="1" applyBorder="1" applyAlignment="1">
      <alignment vertical="center" wrapText="1"/>
    </xf>
    <xf numFmtId="41" fontId="9" fillId="0" borderId="13" xfId="0" applyNumberFormat="1" applyFont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78" fontId="9" fillId="0" borderId="13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horizontal="left" vertical="center"/>
    </xf>
    <xf numFmtId="178" fontId="9" fillId="0" borderId="0" xfId="0" applyNumberFormat="1" applyFont="1" applyAlignment="1">
      <alignment/>
    </xf>
    <xf numFmtId="178" fontId="9" fillId="0" borderId="0" xfId="0" applyNumberFormat="1" applyFont="1" applyBorder="1" applyAlignment="1">
      <alignment/>
    </xf>
    <xf numFmtId="178" fontId="9" fillId="0" borderId="0" xfId="0" applyNumberFormat="1" applyFont="1" applyFill="1" applyAlignment="1">
      <alignment horizontal="center" vertical="center" wrapText="1"/>
    </xf>
    <xf numFmtId="180" fontId="9" fillId="0" borderId="16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center" vertical="center" wrapText="1"/>
    </xf>
    <xf numFmtId="41" fontId="8" fillId="0" borderId="17" xfId="0" applyNumberFormat="1" applyFont="1" applyFill="1" applyBorder="1" applyAlignment="1">
      <alignment horizontal="center" vertical="top" wrapText="1"/>
    </xf>
    <xf numFmtId="0" fontId="12" fillId="0" borderId="18" xfId="0" applyFon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1" fontId="8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 vertical="center" wrapText="1"/>
    </xf>
    <xf numFmtId="0" fontId="5" fillId="0" borderId="16" xfId="0" applyFont="1" applyBorder="1" applyAlignment="1">
      <alignment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Fill="1" applyAlignment="1" quotePrefix="1">
      <alignment vertical="center"/>
    </xf>
    <xf numFmtId="0" fontId="9" fillId="0" borderId="12" xfId="0" applyFont="1" applyBorder="1" applyAlignment="1">
      <alignment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178" fontId="9" fillId="0" borderId="16" xfId="0" applyNumberFormat="1" applyFont="1" applyFill="1" applyBorder="1" applyAlignment="1">
      <alignment vertical="center"/>
    </xf>
    <xf numFmtId="0" fontId="9" fillId="48" borderId="14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/>
    </xf>
    <xf numFmtId="49" fontId="8" fillId="0" borderId="19" xfId="0" applyNumberFormat="1" applyFont="1" applyFill="1" applyBorder="1" applyAlignment="1">
      <alignment horizontal="left" vertical="center"/>
    </xf>
    <xf numFmtId="178" fontId="9" fillId="0" borderId="16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1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8" fontId="16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0" xfId="0" applyFont="1" applyAlignment="1">
      <alignment/>
    </xf>
    <xf numFmtId="49" fontId="5" fillId="0" borderId="0" xfId="0" applyNumberFormat="1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9" fillId="0" borderId="2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41" fontId="16" fillId="0" borderId="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41" fontId="16" fillId="0" borderId="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/>
    </xf>
    <xf numFmtId="49" fontId="5" fillId="0" borderId="0" xfId="0" applyNumberFormat="1" applyFont="1" applyFill="1" applyAlignment="1">
      <alignment vertical="top"/>
    </xf>
    <xf numFmtId="177" fontId="9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186" fontId="9" fillId="0" borderId="0" xfId="0" applyNumberFormat="1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41" fontId="8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8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177" fontId="5" fillId="0" borderId="0" xfId="0" applyNumberFormat="1" applyFont="1" applyBorder="1" applyAlignment="1">
      <alignment/>
    </xf>
    <xf numFmtId="49" fontId="1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center"/>
    </xf>
    <xf numFmtId="178" fontId="9" fillId="0" borderId="0" xfId="0" applyNumberFormat="1" applyFont="1" applyAlignment="1">
      <alignment horizontal="right" vertical="center"/>
    </xf>
    <xf numFmtId="199" fontId="9" fillId="0" borderId="0" xfId="0" applyNumberFormat="1" applyFont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1" fontId="9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199" fontId="9" fillId="0" borderId="0" xfId="0" applyNumberFormat="1" applyFont="1" applyFill="1" applyBorder="1" applyAlignment="1">
      <alignment vertical="center"/>
    </xf>
    <xf numFmtId="199" fontId="9" fillId="0" borderId="0" xfId="0" applyNumberFormat="1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208" fontId="24" fillId="0" borderId="0" xfId="51" applyNumberFormat="1" applyFont="1" applyAlignment="1">
      <alignment horizontal="right"/>
      <protection/>
    </xf>
    <xf numFmtId="209" fontId="24" fillId="0" borderId="0" xfId="51" applyNumberFormat="1" applyFont="1" applyAlignment="1">
      <alignment horizontal="right"/>
      <protection/>
    </xf>
    <xf numFmtId="208" fontId="26" fillId="0" borderId="0" xfId="51" applyNumberFormat="1" applyFont="1" applyAlignment="1">
      <alignment horizontal="right"/>
      <protection/>
    </xf>
    <xf numFmtId="209" fontId="25" fillId="0" borderId="0" xfId="51" applyNumberFormat="1" applyFont="1" applyAlignment="1">
      <alignment horizontal="right"/>
      <protection/>
    </xf>
    <xf numFmtId="208" fontId="25" fillId="0" borderId="0" xfId="51" applyNumberFormat="1" applyFont="1" applyAlignment="1">
      <alignment horizontal="right"/>
      <protection/>
    </xf>
    <xf numFmtId="208" fontId="25" fillId="0" borderId="0" xfId="51" applyNumberFormat="1" applyFont="1" applyAlignment="1">
      <alignment horizontal="right"/>
      <protection/>
    </xf>
    <xf numFmtId="180" fontId="5" fillId="0" borderId="0" xfId="0" applyNumberFormat="1" applyFont="1" applyAlignment="1">
      <alignment/>
    </xf>
    <xf numFmtId="207" fontId="24" fillId="0" borderId="16" xfId="51" applyNumberFormat="1" applyFont="1" applyBorder="1">
      <alignment vertical="center"/>
      <protection/>
    </xf>
    <xf numFmtId="210" fontId="24" fillId="0" borderId="16" xfId="51" applyNumberFormat="1" applyFont="1" applyBorder="1" applyAlignment="1">
      <alignment horizontal="center" vertical="center"/>
      <protection/>
    </xf>
    <xf numFmtId="0" fontId="5" fillId="0" borderId="12" xfId="0" applyFont="1" applyBorder="1" applyAlignment="1">
      <alignment/>
    </xf>
    <xf numFmtId="209" fontId="24" fillId="0" borderId="16" xfId="51" applyNumberFormat="1" applyFont="1" applyBorder="1" applyAlignment="1">
      <alignment horizontal="right"/>
      <protection/>
    </xf>
    <xf numFmtId="208" fontId="24" fillId="0" borderId="16" xfId="51" applyNumberFormat="1" applyFont="1" applyBorder="1" applyAlignment="1">
      <alignment horizontal="right"/>
      <protection/>
    </xf>
    <xf numFmtId="209" fontId="25" fillId="0" borderId="16" xfId="51" applyNumberFormat="1" applyFont="1" applyBorder="1" applyAlignment="1">
      <alignment horizontal="right"/>
      <protection/>
    </xf>
    <xf numFmtId="208" fontId="26" fillId="0" borderId="16" xfId="51" applyNumberFormat="1" applyFont="1" applyBorder="1" applyAlignment="1">
      <alignment horizontal="right"/>
      <protection/>
    </xf>
    <xf numFmtId="0" fontId="5" fillId="0" borderId="0" xfId="0" applyFont="1" applyAlignment="1">
      <alignment horizontal="center" vertical="center"/>
    </xf>
    <xf numFmtId="207" fontId="24" fillId="0" borderId="0" xfId="51" applyNumberFormat="1" applyFont="1" applyAlignment="1">
      <alignment vertical="center"/>
      <protection/>
    </xf>
    <xf numFmtId="186" fontId="9" fillId="0" borderId="0" xfId="63" applyNumberFormat="1" applyFont="1" applyFill="1" applyAlignment="1">
      <alignment vertical="center"/>
    </xf>
    <xf numFmtId="207" fontId="24" fillId="0" borderId="16" xfId="51" applyNumberFormat="1" applyFont="1" applyBorder="1" applyAlignment="1">
      <alignment vertical="center"/>
      <protection/>
    </xf>
    <xf numFmtId="186" fontId="9" fillId="0" borderId="0" xfId="63" applyNumberFormat="1" applyFont="1" applyFill="1" applyBorder="1" applyAlignment="1">
      <alignment vertical="center"/>
    </xf>
    <xf numFmtId="186" fontId="9" fillId="0" borderId="16" xfId="63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08" fontId="24" fillId="0" borderId="0" xfId="51" applyNumberFormat="1" applyFont="1" applyAlignment="1">
      <alignment vertical="center"/>
      <protection/>
    </xf>
    <xf numFmtId="180" fontId="9" fillId="0" borderId="0" xfId="0" applyNumberFormat="1" applyFont="1" applyAlignment="1">
      <alignment vertical="center"/>
    </xf>
    <xf numFmtId="41" fontId="9" fillId="0" borderId="13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208" fontId="24" fillId="0" borderId="16" xfId="51" applyNumberFormat="1" applyFont="1" applyBorder="1" applyAlignment="1">
      <alignment vertical="center"/>
      <protection/>
    </xf>
    <xf numFmtId="177" fontId="9" fillId="0" borderId="0" xfId="0" applyNumberFormat="1" applyFont="1" applyAlignment="1">
      <alignment vertical="center"/>
    </xf>
    <xf numFmtId="209" fontId="24" fillId="0" borderId="0" xfId="51" applyNumberFormat="1" applyFont="1" applyAlignment="1">
      <alignment vertical="center"/>
      <protection/>
    </xf>
    <xf numFmtId="178" fontId="9" fillId="0" borderId="22" xfId="0" applyNumberFormat="1" applyFont="1" applyFill="1" applyBorder="1" applyAlignment="1">
      <alignment vertical="center"/>
    </xf>
    <xf numFmtId="207" fontId="24" fillId="0" borderId="0" xfId="51" applyNumberFormat="1" applyFont="1" applyBorder="1" applyAlignment="1">
      <alignment vertical="center"/>
      <protection/>
    </xf>
    <xf numFmtId="208" fontId="24" fillId="0" borderId="0" xfId="51" applyNumberFormat="1" applyFont="1" applyBorder="1" applyAlignment="1">
      <alignment vertical="center"/>
      <protection/>
    </xf>
    <xf numFmtId="207" fontId="24" fillId="0" borderId="0" xfId="51" applyNumberFormat="1" applyFont="1" applyBorder="1">
      <alignment vertical="center"/>
      <protection/>
    </xf>
    <xf numFmtId="210" fontId="24" fillId="0" borderId="0" xfId="51" applyNumberFormat="1" applyFont="1" applyBorder="1" applyAlignment="1">
      <alignment horizontal="center" vertical="center"/>
      <protection/>
    </xf>
    <xf numFmtId="209" fontId="24" fillId="0" borderId="0" xfId="51" applyNumberFormat="1" applyFont="1" applyBorder="1" applyAlignment="1">
      <alignment horizontal="right"/>
      <protection/>
    </xf>
    <xf numFmtId="208" fontId="24" fillId="0" borderId="0" xfId="51" applyNumberFormat="1" applyFont="1" applyBorder="1" applyAlignment="1">
      <alignment horizontal="right"/>
      <protection/>
    </xf>
    <xf numFmtId="209" fontId="25" fillId="0" borderId="0" xfId="51" applyNumberFormat="1" applyFont="1" applyBorder="1" applyAlignment="1">
      <alignment horizontal="right"/>
      <protection/>
    </xf>
    <xf numFmtId="208" fontId="26" fillId="0" borderId="0" xfId="51" applyNumberFormat="1" applyFont="1" applyBorder="1" applyAlignment="1">
      <alignment horizontal="right"/>
      <protection/>
    </xf>
    <xf numFmtId="209" fontId="24" fillId="0" borderId="0" xfId="51" applyNumberFormat="1" applyFont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207" fontId="24" fillId="0" borderId="22" xfId="51" applyNumberFormat="1" applyFont="1" applyBorder="1" applyAlignment="1">
      <alignment vertical="center"/>
      <protection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209" fontId="24" fillId="0" borderId="13" xfId="51" applyNumberFormat="1" applyFont="1" applyBorder="1" applyAlignment="1">
      <alignment horizontal="right"/>
      <protection/>
    </xf>
    <xf numFmtId="209" fontId="24" fillId="0" borderId="13" xfId="51" applyNumberFormat="1" applyFont="1" applyBorder="1" applyAlignment="1">
      <alignment vertical="center"/>
      <protection/>
    </xf>
    <xf numFmtId="209" fontId="77" fillId="0" borderId="16" xfId="51" applyNumberFormat="1" applyFont="1" applyBorder="1" applyAlignment="1">
      <alignment vertical="center"/>
      <protection/>
    </xf>
    <xf numFmtId="208" fontId="77" fillId="0" borderId="16" xfId="51" applyNumberFormat="1" applyFont="1" applyBorder="1" applyAlignment="1">
      <alignment vertical="center"/>
      <protection/>
    </xf>
    <xf numFmtId="209" fontId="77" fillId="0" borderId="0" xfId="51" applyNumberFormat="1" applyFont="1" applyAlignment="1">
      <alignment vertical="center"/>
      <protection/>
    </xf>
    <xf numFmtId="208" fontId="77" fillId="0" borderId="0" xfId="51" applyNumberFormat="1" applyFont="1" applyAlignment="1">
      <alignment vertical="center"/>
      <protection/>
    </xf>
    <xf numFmtId="209" fontId="77" fillId="0" borderId="0" xfId="51" applyNumberFormat="1" applyFont="1" applyAlignment="1">
      <alignment horizontal="right"/>
      <protection/>
    </xf>
    <xf numFmtId="209" fontId="77" fillId="0" borderId="22" xfId="51" applyNumberFormat="1" applyFont="1" applyBorder="1" applyAlignment="1">
      <alignment horizontal="right"/>
      <protection/>
    </xf>
    <xf numFmtId="178" fontId="9" fillId="0" borderId="16" xfId="0" applyNumberFormat="1" applyFont="1" applyBorder="1" applyAlignment="1">
      <alignment/>
    </xf>
    <xf numFmtId="0" fontId="19" fillId="0" borderId="0" xfId="0" applyFont="1" applyAlignment="1">
      <alignment horizontal="left" vertical="top"/>
    </xf>
    <xf numFmtId="41" fontId="16" fillId="0" borderId="13" xfId="0" applyNumberFormat="1" applyFont="1" applyFill="1" applyBorder="1" applyAlignment="1">
      <alignment horizontal="center" vertical="center" wrapText="1"/>
    </xf>
    <xf numFmtId="41" fontId="1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41" fontId="8" fillId="0" borderId="24" xfId="0" applyNumberFormat="1" applyFont="1" applyFill="1" applyBorder="1" applyAlignment="1">
      <alignment horizontal="center" vertical="center" wrapText="1"/>
    </xf>
    <xf numFmtId="41" fontId="8" fillId="0" borderId="2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1" fontId="8" fillId="0" borderId="14" xfId="0" applyNumberFormat="1" applyFont="1" applyFill="1" applyBorder="1" applyAlignment="1">
      <alignment horizontal="center" vertical="center" wrapText="1"/>
    </xf>
    <xf numFmtId="41" fontId="8" fillId="0" borderId="23" xfId="0" applyNumberFormat="1" applyFont="1" applyFill="1" applyBorder="1" applyAlignment="1">
      <alignment horizontal="center" vertical="center" wrapText="1"/>
    </xf>
    <xf numFmtId="41" fontId="8" fillId="0" borderId="15" xfId="0" applyNumberFormat="1" applyFont="1" applyFill="1" applyBorder="1" applyAlignment="1">
      <alignment horizontal="center" vertical="center" wrapText="1"/>
    </xf>
    <xf numFmtId="41" fontId="16" fillId="0" borderId="13" xfId="0" applyNumberFormat="1" applyFont="1" applyFill="1" applyBorder="1" applyAlignment="1">
      <alignment horizontal="center" vertical="center"/>
    </xf>
    <xf numFmtId="41" fontId="16" fillId="0" borderId="0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16" fillId="0" borderId="21" xfId="0" applyNumberFormat="1" applyFont="1" applyFill="1" applyBorder="1" applyAlignment="1">
      <alignment horizontal="center" vertical="center" wrapText="1"/>
    </xf>
    <xf numFmtId="41" fontId="16" fillId="0" borderId="18" xfId="0" applyNumberFormat="1" applyFont="1" applyFill="1" applyBorder="1" applyAlignment="1">
      <alignment horizontal="center" vertical="center" wrapText="1"/>
    </xf>
    <xf numFmtId="41" fontId="8" fillId="0" borderId="21" xfId="0" applyNumberFormat="1" applyFont="1" applyFill="1" applyBorder="1" applyAlignment="1">
      <alignment horizontal="center" vertical="top" wrapText="1"/>
    </xf>
    <xf numFmtId="41" fontId="9" fillId="0" borderId="2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1" fontId="8" fillId="0" borderId="24" xfId="0" applyNumberFormat="1" applyFont="1" applyFill="1" applyBorder="1" applyAlignment="1">
      <alignment horizontal="center" vertical="top" wrapText="1"/>
    </xf>
    <xf numFmtId="41" fontId="9" fillId="0" borderId="20" xfId="0" applyNumberFormat="1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2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8" fontId="16" fillId="0" borderId="13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/>
    </xf>
    <xf numFmtId="178" fontId="9" fillId="0" borderId="0" xfId="0" applyNumberFormat="1" applyFont="1" applyFill="1" applyBorder="1" applyAlignment="1">
      <alignment horizontal="left" vertical="center"/>
    </xf>
    <xf numFmtId="178" fontId="16" fillId="0" borderId="21" xfId="0" applyNumberFormat="1" applyFont="1" applyFill="1" applyBorder="1" applyAlignment="1">
      <alignment horizontal="center" vertical="center"/>
    </xf>
    <xf numFmtId="178" fontId="16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8" fontId="9" fillId="0" borderId="0" xfId="0" applyNumberFormat="1" applyFont="1" applyFill="1" applyBorder="1" applyAlignment="1">
      <alignment horizontal="center" vertical="center"/>
    </xf>
    <xf numFmtId="178" fontId="15" fillId="0" borderId="0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1" fontId="1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94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千分位 2" xfId="54"/>
    <cellStyle name="Comma [0]" xfId="55"/>
    <cellStyle name="Followed Hyperlink" xfId="56"/>
    <cellStyle name="中等" xfId="57"/>
    <cellStyle name="中等 2" xfId="58"/>
    <cellStyle name="合計" xfId="59"/>
    <cellStyle name="合計 2" xfId="60"/>
    <cellStyle name="好" xfId="61"/>
    <cellStyle name="好 2" xfId="62"/>
    <cellStyle name="Percent" xfId="63"/>
    <cellStyle name="百分比 2" xfId="64"/>
    <cellStyle name="計算方式" xfId="65"/>
    <cellStyle name="計算方式 2" xfId="66"/>
    <cellStyle name="Currency" xfId="67"/>
    <cellStyle name="Currency [0]" xfId="68"/>
    <cellStyle name="連結的儲存格" xfId="69"/>
    <cellStyle name="連結的儲存格 2" xfId="70"/>
    <cellStyle name="備註" xfId="71"/>
    <cellStyle name="備註 2" xfId="72"/>
    <cellStyle name="Hyperlink" xfId="73"/>
    <cellStyle name="說明文字" xfId="74"/>
    <cellStyle name="說明文字 2" xfId="75"/>
    <cellStyle name="輔色1" xfId="76"/>
    <cellStyle name="輔色1 2" xfId="77"/>
    <cellStyle name="輔色2" xfId="78"/>
    <cellStyle name="輔色2 2" xfId="79"/>
    <cellStyle name="輔色3" xfId="80"/>
    <cellStyle name="輔色3 2" xfId="81"/>
    <cellStyle name="輔色4" xfId="82"/>
    <cellStyle name="輔色4 2" xfId="83"/>
    <cellStyle name="輔色5" xfId="84"/>
    <cellStyle name="輔色5 2" xfId="85"/>
    <cellStyle name="輔色6" xfId="86"/>
    <cellStyle name="輔色6 2" xfId="87"/>
    <cellStyle name="標題" xfId="88"/>
    <cellStyle name="標題 1" xfId="89"/>
    <cellStyle name="標題 1 2" xfId="90"/>
    <cellStyle name="標題 2" xfId="91"/>
    <cellStyle name="標題 2 2" xfId="92"/>
    <cellStyle name="標題 3" xfId="93"/>
    <cellStyle name="標題 3 2" xfId="94"/>
    <cellStyle name="標題 4" xfId="95"/>
    <cellStyle name="標題 4 2" xfId="96"/>
    <cellStyle name="標題 5" xfId="97"/>
    <cellStyle name="輸入" xfId="98"/>
    <cellStyle name="輸入 2" xfId="99"/>
    <cellStyle name="輸出" xfId="100"/>
    <cellStyle name="輸出 2" xfId="101"/>
    <cellStyle name="檢查儲存格" xfId="102"/>
    <cellStyle name="檢查儲存格 2" xfId="103"/>
    <cellStyle name="壞" xfId="104"/>
    <cellStyle name="壞 2" xfId="105"/>
    <cellStyle name="警告文字" xfId="106"/>
    <cellStyle name="警告文字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view="pageLayout" workbookViewId="0" topLeftCell="A1">
      <selection activeCell="B9" sqref="B9"/>
    </sheetView>
  </sheetViews>
  <sheetFormatPr defaultColWidth="9.00390625" defaultRowHeight="16.5"/>
  <sheetData>
    <row r="1" ht="16.5">
      <c r="B1" t="s">
        <v>33</v>
      </c>
    </row>
    <row r="2" spans="1:3" ht="16.5">
      <c r="A2" t="s">
        <v>34</v>
      </c>
      <c r="B2">
        <v>22</v>
      </c>
      <c r="C2">
        <v>23</v>
      </c>
    </row>
    <row r="3" spans="1:3" ht="16.5">
      <c r="A3" t="s">
        <v>29</v>
      </c>
      <c r="B3">
        <v>24</v>
      </c>
      <c r="C3">
        <v>25</v>
      </c>
    </row>
    <row r="4" spans="1:3" ht="16.5">
      <c r="A4" t="s">
        <v>30</v>
      </c>
      <c r="B4">
        <v>26</v>
      </c>
      <c r="C4">
        <v>27</v>
      </c>
    </row>
    <row r="5" spans="1:5" ht="16.5">
      <c r="A5" t="s">
        <v>31</v>
      </c>
      <c r="B5">
        <v>28</v>
      </c>
      <c r="C5">
        <v>29</v>
      </c>
      <c r="D5">
        <f aca="true" t="shared" si="0" ref="D5:E7">C5+1</f>
        <v>30</v>
      </c>
      <c r="E5">
        <f t="shared" si="0"/>
        <v>31</v>
      </c>
    </row>
    <row r="6" spans="1:5" ht="16.5">
      <c r="A6" t="s">
        <v>32</v>
      </c>
      <c r="B6">
        <f>E5+1</f>
        <v>32</v>
      </c>
      <c r="C6">
        <f>B6+1</f>
        <v>33</v>
      </c>
      <c r="D6">
        <f t="shared" si="0"/>
        <v>34</v>
      </c>
      <c r="E6">
        <f t="shared" si="0"/>
        <v>35</v>
      </c>
    </row>
    <row r="7" spans="1:5" ht="16.5">
      <c r="A7" t="s">
        <v>164</v>
      </c>
      <c r="B7">
        <f>E6+1</f>
        <v>36</v>
      </c>
      <c r="C7">
        <f>B7+1</f>
        <v>37</v>
      </c>
      <c r="D7">
        <f t="shared" si="0"/>
        <v>38</v>
      </c>
      <c r="E7">
        <f t="shared" si="0"/>
        <v>39</v>
      </c>
    </row>
    <row r="8" spans="1:3" ht="16.5">
      <c r="A8" t="s">
        <v>165</v>
      </c>
      <c r="B8">
        <f>E7+1</f>
        <v>40</v>
      </c>
      <c r="C8">
        <f>B8+1</f>
        <v>41</v>
      </c>
    </row>
    <row r="9" spans="1:3" ht="16.5">
      <c r="A9" t="s">
        <v>296</v>
      </c>
      <c r="B9">
        <f>C8+1</f>
        <v>42</v>
      </c>
      <c r="C9">
        <f>B9+1</f>
        <v>43</v>
      </c>
    </row>
    <row r="10" spans="1:3" ht="16.5">
      <c r="A10" t="s">
        <v>295</v>
      </c>
      <c r="B10">
        <f>C9+1</f>
        <v>44</v>
      </c>
      <c r="C10">
        <f>B10+1</f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1"/>
  <sheetViews>
    <sheetView view="pageBreakPreview" zoomScale="80" zoomScaleNormal="70" zoomScaleSheetLayoutView="80" zoomScalePageLayoutView="70" workbookViewId="0" topLeftCell="A1">
      <selection activeCell="V27" sqref="V27"/>
    </sheetView>
  </sheetViews>
  <sheetFormatPr defaultColWidth="9.00390625" defaultRowHeight="16.5"/>
  <cols>
    <col min="1" max="1" width="20.00390625" style="16" customWidth="1"/>
    <col min="2" max="11" width="6.50390625" style="16" customWidth="1"/>
    <col min="12" max="16384" width="9.00390625" style="16" customWidth="1"/>
  </cols>
  <sheetData>
    <row r="1" spans="1:25" s="29" customFormat="1" ht="22.5" customHeight="1">
      <c r="A1" s="229" t="s">
        <v>225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20"/>
      <c r="W1" s="20"/>
      <c r="X1" s="20"/>
      <c r="Y1" s="20"/>
    </row>
    <row r="2" spans="1:21" ht="22.5" customHeight="1">
      <c r="A2" s="229" t="s">
        <v>288</v>
      </c>
      <c r="B2" s="229"/>
      <c r="C2" s="229"/>
      <c r="D2" s="229"/>
      <c r="E2" s="229"/>
      <c r="F2" s="229"/>
      <c r="G2" s="229"/>
      <c r="H2" s="229"/>
      <c r="I2" s="229"/>
      <c r="J2" s="229"/>
      <c r="K2" s="263"/>
      <c r="L2" s="101"/>
      <c r="N2" s="3"/>
      <c r="O2" s="9"/>
      <c r="P2" s="9"/>
      <c r="Q2" s="9"/>
      <c r="R2" s="9"/>
      <c r="S2" s="9"/>
      <c r="T2" s="9"/>
      <c r="U2" s="9"/>
    </row>
    <row r="3" spans="1:21" ht="4.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9"/>
      <c r="P3" s="309"/>
      <c r="Q3" s="309"/>
      <c r="R3" s="309"/>
      <c r="S3" s="309"/>
      <c r="T3" s="309"/>
      <c r="U3" s="309"/>
    </row>
    <row r="4" spans="1:21" s="30" customFormat="1" ht="48.75" customHeight="1">
      <c r="A4" s="310"/>
      <c r="B4" s="266" t="s">
        <v>128</v>
      </c>
      <c r="C4" s="237"/>
      <c r="D4" s="315" t="s">
        <v>181</v>
      </c>
      <c r="E4" s="316"/>
      <c r="F4" s="266" t="s">
        <v>140</v>
      </c>
      <c r="G4" s="237"/>
      <c r="H4" s="315" t="s">
        <v>182</v>
      </c>
      <c r="I4" s="316"/>
      <c r="J4" s="315" t="s">
        <v>183</v>
      </c>
      <c r="K4" s="316"/>
      <c r="L4" s="315" t="s">
        <v>184</v>
      </c>
      <c r="M4" s="316"/>
      <c r="N4" s="266" t="s">
        <v>141</v>
      </c>
      <c r="O4" s="314"/>
      <c r="P4" s="266" t="s">
        <v>142</v>
      </c>
      <c r="Q4" s="314"/>
      <c r="R4" s="266" t="s">
        <v>143</v>
      </c>
      <c r="S4" s="237"/>
      <c r="T4" s="315" t="s">
        <v>134</v>
      </c>
      <c r="U4" s="316"/>
    </row>
    <row r="5" spans="1:21" s="30" customFormat="1" ht="21" customHeight="1">
      <c r="A5" s="233"/>
      <c r="B5" s="92" t="s">
        <v>158</v>
      </c>
      <c r="C5" s="92" t="s">
        <v>159</v>
      </c>
      <c r="D5" s="92" t="s">
        <v>158</v>
      </c>
      <c r="E5" s="92" t="s">
        <v>159</v>
      </c>
      <c r="F5" s="92" t="s">
        <v>158</v>
      </c>
      <c r="G5" s="92" t="s">
        <v>159</v>
      </c>
      <c r="H5" s="92" t="s">
        <v>158</v>
      </c>
      <c r="I5" s="92" t="s">
        <v>159</v>
      </c>
      <c r="J5" s="92" t="s">
        <v>158</v>
      </c>
      <c r="K5" s="92" t="s">
        <v>159</v>
      </c>
      <c r="L5" s="92" t="s">
        <v>158</v>
      </c>
      <c r="M5" s="92" t="s">
        <v>159</v>
      </c>
      <c r="N5" s="92" t="s">
        <v>158</v>
      </c>
      <c r="O5" s="92" t="s">
        <v>159</v>
      </c>
      <c r="P5" s="92" t="s">
        <v>158</v>
      </c>
      <c r="Q5" s="92" t="s">
        <v>159</v>
      </c>
      <c r="R5" s="92" t="s">
        <v>158</v>
      </c>
      <c r="S5" s="92" t="s">
        <v>159</v>
      </c>
      <c r="T5" s="92" t="s">
        <v>158</v>
      </c>
      <c r="U5" s="92" t="s">
        <v>159</v>
      </c>
    </row>
    <row r="6" spans="1:21" ht="3.75" customHeight="1">
      <c r="A6" s="11"/>
      <c r="B6" s="2"/>
      <c r="C6" s="119"/>
      <c r="D6" s="119"/>
      <c r="E6" s="119"/>
      <c r="F6" s="119"/>
      <c r="G6" s="119"/>
      <c r="H6" s="119"/>
      <c r="I6" s="136"/>
      <c r="J6" s="136"/>
      <c r="K6" s="119"/>
      <c r="L6" s="138"/>
      <c r="M6" s="138"/>
      <c r="N6" s="119"/>
      <c r="O6" s="119"/>
      <c r="P6" s="119"/>
      <c r="Q6" s="119"/>
      <c r="R6" s="119"/>
      <c r="S6" s="119"/>
      <c r="T6" s="119"/>
      <c r="U6" s="119"/>
    </row>
    <row r="7" spans="1:21" ht="21.75" customHeight="1">
      <c r="A7" s="61" t="s">
        <v>258</v>
      </c>
      <c r="B7" s="58">
        <v>465</v>
      </c>
      <c r="C7" s="57">
        <v>100</v>
      </c>
      <c r="D7" s="59">
        <v>143</v>
      </c>
      <c r="E7" s="57">
        <v>30.8</v>
      </c>
      <c r="F7" s="59">
        <v>246</v>
      </c>
      <c r="G7" s="57">
        <v>52.9</v>
      </c>
      <c r="H7" s="59">
        <v>9</v>
      </c>
      <c r="I7" s="57">
        <v>1.9</v>
      </c>
      <c r="J7" s="59">
        <v>13</v>
      </c>
      <c r="K7" s="57">
        <v>2.8</v>
      </c>
      <c r="L7" s="59">
        <v>13</v>
      </c>
      <c r="M7" s="57">
        <v>2.8</v>
      </c>
      <c r="N7" s="59">
        <v>0</v>
      </c>
      <c r="O7" s="57">
        <v>0</v>
      </c>
      <c r="P7" s="59">
        <v>5</v>
      </c>
      <c r="Q7" s="57">
        <v>1.1</v>
      </c>
      <c r="R7" s="59">
        <v>1</v>
      </c>
      <c r="S7" s="57">
        <v>0.2</v>
      </c>
      <c r="T7" s="59">
        <v>35</v>
      </c>
      <c r="U7" s="57">
        <v>7.5</v>
      </c>
    </row>
    <row r="8" spans="1:21" ht="21.75" customHeight="1">
      <c r="A8" s="61" t="s">
        <v>50</v>
      </c>
      <c r="B8" s="58">
        <v>50</v>
      </c>
      <c r="C8" s="57">
        <v>100</v>
      </c>
      <c r="D8" s="58">
        <v>9</v>
      </c>
      <c r="E8" s="57">
        <v>18</v>
      </c>
      <c r="F8" s="58">
        <v>15</v>
      </c>
      <c r="G8" s="57">
        <v>30</v>
      </c>
      <c r="H8" s="58">
        <v>2</v>
      </c>
      <c r="I8" s="57">
        <v>4</v>
      </c>
      <c r="J8" s="58">
        <v>2</v>
      </c>
      <c r="K8" s="57">
        <v>4</v>
      </c>
      <c r="L8" s="58">
        <v>1</v>
      </c>
      <c r="M8" s="57">
        <v>2</v>
      </c>
      <c r="N8" s="58">
        <v>0</v>
      </c>
      <c r="O8" s="57">
        <v>0</v>
      </c>
      <c r="P8" s="58">
        <v>1</v>
      </c>
      <c r="Q8" s="57">
        <v>2</v>
      </c>
      <c r="R8" s="58">
        <v>0</v>
      </c>
      <c r="S8" s="57">
        <v>0</v>
      </c>
      <c r="T8" s="58">
        <v>20</v>
      </c>
      <c r="U8" s="57">
        <v>40</v>
      </c>
    </row>
    <row r="9" spans="1:21" ht="21.75" customHeight="1">
      <c r="A9" s="111" t="s">
        <v>192</v>
      </c>
      <c r="B9" s="58">
        <v>344</v>
      </c>
      <c r="C9" s="57">
        <v>100</v>
      </c>
      <c r="D9" s="58">
        <v>117</v>
      </c>
      <c r="E9" s="57">
        <v>34</v>
      </c>
      <c r="F9" s="58">
        <v>183</v>
      </c>
      <c r="G9" s="57">
        <v>53.2</v>
      </c>
      <c r="H9" s="58">
        <v>7</v>
      </c>
      <c r="I9" s="57">
        <v>2</v>
      </c>
      <c r="J9" s="58">
        <v>11</v>
      </c>
      <c r="K9" s="57">
        <v>3.2</v>
      </c>
      <c r="L9" s="58">
        <v>10</v>
      </c>
      <c r="M9" s="57">
        <v>2.9</v>
      </c>
      <c r="N9" s="58">
        <v>0</v>
      </c>
      <c r="O9" s="57">
        <v>0</v>
      </c>
      <c r="P9" s="58">
        <v>3</v>
      </c>
      <c r="Q9" s="57">
        <v>0.9</v>
      </c>
      <c r="R9" s="58">
        <v>1</v>
      </c>
      <c r="S9" s="57">
        <v>0.3</v>
      </c>
      <c r="T9" s="58">
        <v>12</v>
      </c>
      <c r="U9" s="57">
        <v>3.5</v>
      </c>
    </row>
    <row r="10" spans="1:21" ht="21.75" customHeight="1">
      <c r="A10" s="111" t="s">
        <v>191</v>
      </c>
      <c r="B10" s="60">
        <v>71</v>
      </c>
      <c r="C10" s="57">
        <v>100</v>
      </c>
      <c r="D10" s="58">
        <v>17</v>
      </c>
      <c r="E10" s="57">
        <v>23.9</v>
      </c>
      <c r="F10" s="58">
        <v>48</v>
      </c>
      <c r="G10" s="57">
        <v>67.6</v>
      </c>
      <c r="H10" s="58">
        <v>0</v>
      </c>
      <c r="I10" s="57">
        <v>0</v>
      </c>
      <c r="J10" s="58">
        <v>0</v>
      </c>
      <c r="K10" s="57">
        <v>0</v>
      </c>
      <c r="L10" s="58">
        <v>2</v>
      </c>
      <c r="M10" s="57">
        <v>2.8</v>
      </c>
      <c r="N10" s="58">
        <v>0</v>
      </c>
      <c r="O10" s="57">
        <v>0</v>
      </c>
      <c r="P10" s="58">
        <v>1</v>
      </c>
      <c r="Q10" s="57">
        <v>1.4</v>
      </c>
      <c r="R10" s="58">
        <v>0</v>
      </c>
      <c r="S10" s="57">
        <v>0</v>
      </c>
      <c r="T10" s="58">
        <v>3</v>
      </c>
      <c r="U10" s="57">
        <v>4.2</v>
      </c>
    </row>
    <row r="11" spans="1:21" ht="21.75" customHeight="1">
      <c r="A11" s="13"/>
      <c r="B11" s="60"/>
      <c r="C11" s="57"/>
      <c r="D11" s="58"/>
      <c r="E11" s="57"/>
      <c r="F11" s="58"/>
      <c r="G11" s="57"/>
      <c r="H11" s="58"/>
      <c r="I11" s="57"/>
      <c r="J11" s="58"/>
      <c r="K11" s="57"/>
      <c r="L11" s="58"/>
      <c r="M11" s="57"/>
      <c r="N11" s="58"/>
      <c r="O11" s="57"/>
      <c r="P11" s="58"/>
      <c r="Q11" s="57"/>
      <c r="R11" s="58"/>
      <c r="S11" s="57"/>
      <c r="T11" s="58"/>
      <c r="U11" s="57"/>
    </row>
    <row r="12" spans="1:21" ht="21.75" customHeight="1">
      <c r="A12" s="61" t="s">
        <v>294</v>
      </c>
      <c r="B12" s="175">
        <v>431</v>
      </c>
      <c r="C12" s="174">
        <v>100</v>
      </c>
      <c r="D12" s="175">
        <v>146</v>
      </c>
      <c r="E12" s="174">
        <v>33.874709976798144</v>
      </c>
      <c r="F12" s="175">
        <v>210</v>
      </c>
      <c r="G12" s="174">
        <v>48.72389791183295</v>
      </c>
      <c r="H12" s="175">
        <v>8</v>
      </c>
      <c r="I12" s="174">
        <v>1.8561484918793503</v>
      </c>
      <c r="J12" s="175">
        <v>12</v>
      </c>
      <c r="K12" s="174">
        <v>2.7842227378190256</v>
      </c>
      <c r="L12" s="175">
        <v>23</v>
      </c>
      <c r="M12" s="174">
        <v>5.336426914153132</v>
      </c>
      <c r="N12" s="175">
        <v>0</v>
      </c>
      <c r="O12" s="174">
        <v>0</v>
      </c>
      <c r="P12" s="175">
        <v>12</v>
      </c>
      <c r="Q12" s="174">
        <v>2.7842227378190256</v>
      </c>
      <c r="R12" s="175">
        <v>1</v>
      </c>
      <c r="S12" s="174">
        <v>0.23201856148491878</v>
      </c>
      <c r="T12" s="175">
        <v>19</v>
      </c>
      <c r="U12" s="174">
        <v>4.408352668213457</v>
      </c>
    </row>
    <row r="13" spans="1:21" ht="21.75" customHeight="1">
      <c r="A13" s="61" t="s">
        <v>50</v>
      </c>
      <c r="B13" s="175">
        <v>42</v>
      </c>
      <c r="C13" s="174">
        <v>100</v>
      </c>
      <c r="D13" s="175">
        <v>7</v>
      </c>
      <c r="E13" s="174">
        <v>16.666666666666668</v>
      </c>
      <c r="F13" s="175">
        <v>19</v>
      </c>
      <c r="G13" s="174">
        <v>45.23809523809524</v>
      </c>
      <c r="H13" s="175">
        <v>0</v>
      </c>
      <c r="I13" s="174">
        <v>0</v>
      </c>
      <c r="J13" s="175">
        <v>0</v>
      </c>
      <c r="K13" s="174">
        <v>0</v>
      </c>
      <c r="L13" s="175">
        <v>2</v>
      </c>
      <c r="M13" s="174">
        <v>4.761904761904762</v>
      </c>
      <c r="N13" s="175">
        <v>0</v>
      </c>
      <c r="O13" s="174">
        <v>0</v>
      </c>
      <c r="P13" s="175">
        <v>4</v>
      </c>
      <c r="Q13" s="174">
        <v>9.523809523809524</v>
      </c>
      <c r="R13" s="175">
        <v>1</v>
      </c>
      <c r="S13" s="174">
        <v>2.380952380952381</v>
      </c>
      <c r="T13" s="175">
        <v>9</v>
      </c>
      <c r="U13" s="174">
        <v>21.428571428571427</v>
      </c>
    </row>
    <row r="14" spans="1:21" ht="21.75" customHeight="1">
      <c r="A14" s="111" t="s">
        <v>192</v>
      </c>
      <c r="B14" s="175">
        <v>324</v>
      </c>
      <c r="C14" s="174">
        <v>100</v>
      </c>
      <c r="D14" s="175">
        <v>121</v>
      </c>
      <c r="E14" s="174">
        <v>37.34567901234568</v>
      </c>
      <c r="F14" s="175">
        <v>149</v>
      </c>
      <c r="G14" s="174">
        <v>45.98765432098765</v>
      </c>
      <c r="H14" s="175">
        <v>8</v>
      </c>
      <c r="I14" s="174">
        <v>2.4691358024691357</v>
      </c>
      <c r="J14" s="175">
        <v>11</v>
      </c>
      <c r="K14" s="174">
        <v>3.3950617283950617</v>
      </c>
      <c r="L14" s="175">
        <v>19</v>
      </c>
      <c r="M14" s="174">
        <v>5.864197530864198</v>
      </c>
      <c r="N14" s="175">
        <v>0</v>
      </c>
      <c r="O14" s="174">
        <v>0</v>
      </c>
      <c r="P14" s="175">
        <v>7</v>
      </c>
      <c r="Q14" s="174">
        <v>2.1604938271604937</v>
      </c>
      <c r="R14" s="175">
        <v>0</v>
      </c>
      <c r="S14" s="174">
        <v>0</v>
      </c>
      <c r="T14" s="175">
        <v>9</v>
      </c>
      <c r="U14" s="174">
        <v>2.7777777777777777</v>
      </c>
    </row>
    <row r="15" spans="1:21" ht="21.75" customHeight="1">
      <c r="A15" s="111" t="s">
        <v>191</v>
      </c>
      <c r="B15" s="208">
        <v>65</v>
      </c>
      <c r="C15" s="209">
        <v>100</v>
      </c>
      <c r="D15" s="208">
        <v>18</v>
      </c>
      <c r="E15" s="209">
        <v>27.692307692307693</v>
      </c>
      <c r="F15" s="208">
        <v>42</v>
      </c>
      <c r="G15" s="209">
        <v>64.61538461538461</v>
      </c>
      <c r="H15" s="208">
        <v>0</v>
      </c>
      <c r="I15" s="209">
        <v>0</v>
      </c>
      <c r="J15" s="208">
        <v>1</v>
      </c>
      <c r="K15" s="209">
        <v>1.5384615384615385</v>
      </c>
      <c r="L15" s="208">
        <v>2</v>
      </c>
      <c r="M15" s="209">
        <v>3.076923076923077</v>
      </c>
      <c r="N15" s="208">
        <v>0</v>
      </c>
      <c r="O15" s="209">
        <v>0</v>
      </c>
      <c r="P15" s="208">
        <v>1</v>
      </c>
      <c r="Q15" s="209">
        <v>1.5384615384615385</v>
      </c>
      <c r="R15" s="208">
        <v>0</v>
      </c>
      <c r="S15" s="209">
        <v>0</v>
      </c>
      <c r="T15" s="208">
        <v>1</v>
      </c>
      <c r="U15" s="209">
        <v>1.5384615384615385</v>
      </c>
    </row>
    <row r="16" ht="21.75" customHeight="1">
      <c r="A16" s="13"/>
    </row>
    <row r="17" spans="1:21" ht="21.75" customHeight="1">
      <c r="A17" s="61" t="s">
        <v>307</v>
      </c>
      <c r="B17" s="175">
        <v>428</v>
      </c>
      <c r="C17" s="174">
        <v>100</v>
      </c>
      <c r="D17" s="175">
        <v>160</v>
      </c>
      <c r="E17" s="209">
        <f>(D17/B17)*100</f>
        <v>37.38317757009346</v>
      </c>
      <c r="F17" s="175">
        <v>203</v>
      </c>
      <c r="G17" s="209">
        <f>(F17/B17)*100</f>
        <v>47.429906542056074</v>
      </c>
      <c r="H17" s="175">
        <v>5</v>
      </c>
      <c r="I17" s="209">
        <f>(H17/B17)*100</f>
        <v>1.1682242990654206</v>
      </c>
      <c r="J17" s="175">
        <v>9</v>
      </c>
      <c r="K17" s="209">
        <f>(J17/B17)*100</f>
        <v>2.102803738317757</v>
      </c>
      <c r="L17" s="175">
        <v>16</v>
      </c>
      <c r="M17" s="209">
        <f>(L17/B17)*100</f>
        <v>3.7383177570093453</v>
      </c>
      <c r="N17" s="175">
        <v>0</v>
      </c>
      <c r="O17" s="174">
        <v>0</v>
      </c>
      <c r="P17" s="175">
        <v>11</v>
      </c>
      <c r="Q17" s="209">
        <f>(P17/B17)*100</f>
        <v>2.570093457943925</v>
      </c>
      <c r="R17" s="175">
        <v>1</v>
      </c>
      <c r="S17" s="209">
        <f>(R17/B17)*100</f>
        <v>0.23364485981308408</v>
      </c>
      <c r="T17" s="175">
        <v>23</v>
      </c>
      <c r="U17" s="209">
        <f>(T17/B17)*100</f>
        <v>5.373831775700935</v>
      </c>
    </row>
    <row r="18" spans="1:21" ht="21.75" customHeight="1">
      <c r="A18" s="61" t="s">
        <v>50</v>
      </c>
      <c r="B18" s="175">
        <v>25</v>
      </c>
      <c r="C18" s="174">
        <v>100</v>
      </c>
      <c r="D18" s="175">
        <v>3</v>
      </c>
      <c r="E18" s="209">
        <f>(D18/B18)*100</f>
        <v>12</v>
      </c>
      <c r="F18" s="175">
        <v>12</v>
      </c>
      <c r="G18" s="209">
        <f>(F18/B18)*100</f>
        <v>48</v>
      </c>
      <c r="H18" s="175">
        <v>0</v>
      </c>
      <c r="I18" s="209">
        <f>(H18/B18)*100</f>
        <v>0</v>
      </c>
      <c r="J18" s="175">
        <v>0</v>
      </c>
      <c r="K18" s="209">
        <f>(J18/B18)*100</f>
        <v>0</v>
      </c>
      <c r="L18" s="175">
        <v>2</v>
      </c>
      <c r="M18" s="209">
        <f>(L18/B18)*100</f>
        <v>8</v>
      </c>
      <c r="N18" s="175">
        <v>0</v>
      </c>
      <c r="O18" s="174">
        <v>0</v>
      </c>
      <c r="P18" s="175">
        <v>0</v>
      </c>
      <c r="Q18" s="209">
        <f>(P18/B18)*100</f>
        <v>0</v>
      </c>
      <c r="R18" s="175">
        <v>0</v>
      </c>
      <c r="S18" s="209">
        <f>(R18/B18)*100</f>
        <v>0</v>
      </c>
      <c r="T18" s="175">
        <v>8</v>
      </c>
      <c r="U18" s="209">
        <f>(T18/B18)*100</f>
        <v>32</v>
      </c>
    </row>
    <row r="19" spans="1:21" ht="21.75" customHeight="1">
      <c r="A19" s="111" t="s">
        <v>192</v>
      </c>
      <c r="B19" s="175">
        <v>310</v>
      </c>
      <c r="C19" s="174">
        <v>100</v>
      </c>
      <c r="D19" s="175">
        <v>124</v>
      </c>
      <c r="E19" s="209">
        <f>(D19/B19)*100</f>
        <v>40</v>
      </c>
      <c r="F19" s="175">
        <v>138</v>
      </c>
      <c r="G19" s="209">
        <f>(F19/B19)*100</f>
        <v>44.516129032258064</v>
      </c>
      <c r="H19" s="175">
        <v>5</v>
      </c>
      <c r="I19" s="209">
        <f>(H19/B19)*100</f>
        <v>1.6129032258064515</v>
      </c>
      <c r="J19" s="175">
        <v>9</v>
      </c>
      <c r="K19" s="209">
        <f>(J19/B19)*100</f>
        <v>2.903225806451613</v>
      </c>
      <c r="L19" s="175">
        <v>9</v>
      </c>
      <c r="M19" s="209">
        <f>(L19/B19)*100</f>
        <v>2.903225806451613</v>
      </c>
      <c r="N19" s="175">
        <v>0</v>
      </c>
      <c r="O19" s="174">
        <v>0</v>
      </c>
      <c r="P19" s="175">
        <v>11</v>
      </c>
      <c r="Q19" s="209">
        <f>(P19/B19)*100</f>
        <v>3.5483870967741935</v>
      </c>
      <c r="R19" s="175">
        <v>1</v>
      </c>
      <c r="S19" s="209">
        <f>(R19/B19)*100</f>
        <v>0.3225806451612903</v>
      </c>
      <c r="T19" s="175">
        <v>13</v>
      </c>
      <c r="U19" s="209">
        <f>(T19/B19)*100</f>
        <v>4.193548387096775</v>
      </c>
    </row>
    <row r="20" spans="1:21" ht="21.75" customHeight="1">
      <c r="A20" s="111" t="s">
        <v>191</v>
      </c>
      <c r="B20" s="208">
        <v>93</v>
      </c>
      <c r="C20" s="209">
        <v>100</v>
      </c>
      <c r="D20" s="208">
        <v>33</v>
      </c>
      <c r="E20" s="209">
        <f>(D20/B20)*100</f>
        <v>35.483870967741936</v>
      </c>
      <c r="F20" s="208">
        <v>53</v>
      </c>
      <c r="G20" s="209">
        <f>(F20/B20)*100</f>
        <v>56.98924731182796</v>
      </c>
      <c r="H20" s="208">
        <v>0</v>
      </c>
      <c r="I20" s="209">
        <f>(H20/B20)*100</f>
        <v>0</v>
      </c>
      <c r="J20" s="208">
        <v>0</v>
      </c>
      <c r="K20" s="209">
        <f>(J20/B20)*100</f>
        <v>0</v>
      </c>
      <c r="L20" s="208">
        <v>5</v>
      </c>
      <c r="M20" s="209">
        <f>(L20/B20)*100</f>
        <v>5.376344086021505</v>
      </c>
      <c r="N20" s="208">
        <v>0</v>
      </c>
      <c r="O20" s="209">
        <v>0</v>
      </c>
      <c r="P20" s="208">
        <v>0</v>
      </c>
      <c r="Q20" s="209">
        <f>(P20/B20)*100</f>
        <v>0</v>
      </c>
      <c r="R20" s="208">
        <v>0</v>
      </c>
      <c r="S20" s="209">
        <f>(R20/B20)*100</f>
        <v>0</v>
      </c>
      <c r="T20" s="208">
        <v>2</v>
      </c>
      <c r="U20" s="209">
        <f>(T20/B20)*100</f>
        <v>2.1505376344086025</v>
      </c>
    </row>
    <row r="21" ht="21.75" customHeight="1">
      <c r="A21" s="183"/>
    </row>
    <row r="22" spans="1:23" ht="21.75" customHeight="1">
      <c r="A22" s="61" t="s">
        <v>340</v>
      </c>
      <c r="B22" s="175">
        <v>414</v>
      </c>
      <c r="C22" s="174">
        <v>100</v>
      </c>
      <c r="D22" s="175">
        <v>153</v>
      </c>
      <c r="E22" s="209">
        <f>(D22/B22)*100</f>
        <v>36.95652173913043</v>
      </c>
      <c r="F22" s="175">
        <v>177</v>
      </c>
      <c r="G22" s="209">
        <f>(F22/B22)*100</f>
        <v>42.7536231884058</v>
      </c>
      <c r="H22" s="175">
        <v>5</v>
      </c>
      <c r="I22" s="209">
        <f>(H22/B22)*100</f>
        <v>1.2077294685990339</v>
      </c>
      <c r="J22" s="175">
        <v>20</v>
      </c>
      <c r="K22" s="209">
        <f>(J22/B22)*100</f>
        <v>4.830917874396135</v>
      </c>
      <c r="L22" s="175">
        <v>16</v>
      </c>
      <c r="M22" s="209">
        <f>(L22/B22)*100</f>
        <v>3.864734299516908</v>
      </c>
      <c r="N22" s="175">
        <v>0</v>
      </c>
      <c r="O22" s="174">
        <v>0</v>
      </c>
      <c r="P22" s="175">
        <v>5</v>
      </c>
      <c r="Q22" s="209">
        <f>(P22/B22)*100</f>
        <v>1.2077294685990339</v>
      </c>
      <c r="R22" s="175">
        <v>1</v>
      </c>
      <c r="S22" s="209">
        <f>(R22/B22)*100</f>
        <v>0.24154589371980675</v>
      </c>
      <c r="T22" s="175">
        <v>37</v>
      </c>
      <c r="U22" s="209">
        <f>(T22/B22)*100</f>
        <v>8.937198067632849</v>
      </c>
      <c r="V22" s="18"/>
      <c r="W22" s="18"/>
    </row>
    <row r="23" spans="1:21" ht="21.75" customHeight="1">
      <c r="A23" s="61" t="s">
        <v>50</v>
      </c>
      <c r="B23" s="175">
        <v>37</v>
      </c>
      <c r="C23" s="174">
        <v>100</v>
      </c>
      <c r="D23" s="175">
        <v>8</v>
      </c>
      <c r="E23" s="209">
        <f>(D23/B23)*100</f>
        <v>21.62162162162162</v>
      </c>
      <c r="F23" s="175">
        <v>14</v>
      </c>
      <c r="G23" s="209">
        <f>(F23/B23)*100</f>
        <v>37.83783783783784</v>
      </c>
      <c r="H23" s="175">
        <v>0</v>
      </c>
      <c r="I23" s="209">
        <f>(H23/B23)*100</f>
        <v>0</v>
      </c>
      <c r="J23" s="175">
        <v>1</v>
      </c>
      <c r="K23" s="209">
        <f>(J23/B23)*100</f>
        <v>2.7027027027027026</v>
      </c>
      <c r="L23" s="175">
        <v>1</v>
      </c>
      <c r="M23" s="209">
        <f>(L23/B23)*100</f>
        <v>2.7027027027027026</v>
      </c>
      <c r="N23" s="175">
        <v>0</v>
      </c>
      <c r="O23" s="174">
        <v>0</v>
      </c>
      <c r="P23" s="175">
        <v>0</v>
      </c>
      <c r="Q23" s="209">
        <f>(P23/B23)*100</f>
        <v>0</v>
      </c>
      <c r="R23" s="175">
        <v>0</v>
      </c>
      <c r="S23" s="209">
        <f>(R23/B23)*100</f>
        <v>0</v>
      </c>
      <c r="T23" s="175">
        <v>13</v>
      </c>
      <c r="U23" s="209">
        <f>(T23/B23)*100</f>
        <v>35.13513513513514</v>
      </c>
    </row>
    <row r="24" spans="1:21" ht="21.75" customHeight="1">
      <c r="A24" s="111" t="s">
        <v>192</v>
      </c>
      <c r="B24" s="175">
        <v>309</v>
      </c>
      <c r="C24" s="174">
        <v>100</v>
      </c>
      <c r="D24" s="175">
        <v>115</v>
      </c>
      <c r="E24" s="209">
        <f>(D24/B24)*100</f>
        <v>37.2168284789644</v>
      </c>
      <c r="F24" s="175">
        <v>129</v>
      </c>
      <c r="G24" s="209">
        <f>(F24/B24)*100</f>
        <v>41.74757281553398</v>
      </c>
      <c r="H24" s="175">
        <v>4</v>
      </c>
      <c r="I24" s="209">
        <f>(H24/B24)*100</f>
        <v>1.2944983818770228</v>
      </c>
      <c r="J24" s="175">
        <v>18</v>
      </c>
      <c r="K24" s="209">
        <f>(J24/B24)*100</f>
        <v>5.825242718446602</v>
      </c>
      <c r="L24" s="175">
        <v>15</v>
      </c>
      <c r="M24" s="209">
        <f>(L24/B24)*100</f>
        <v>4.854368932038835</v>
      </c>
      <c r="N24" s="175">
        <v>0</v>
      </c>
      <c r="O24" s="174">
        <v>0</v>
      </c>
      <c r="P24" s="175">
        <v>4</v>
      </c>
      <c r="Q24" s="209">
        <f>(P24/B24)*100</f>
        <v>1.2944983818770228</v>
      </c>
      <c r="R24" s="175">
        <v>1</v>
      </c>
      <c r="S24" s="209">
        <f>(R24/B24)*100</f>
        <v>0.3236245954692557</v>
      </c>
      <c r="T24" s="175">
        <v>23</v>
      </c>
      <c r="U24" s="209">
        <f>(T24/B24)*100</f>
        <v>7.443365695792881</v>
      </c>
    </row>
    <row r="25" spans="1:21" ht="21.75" customHeight="1">
      <c r="A25" s="111" t="s">
        <v>191</v>
      </c>
      <c r="B25" s="208">
        <v>68</v>
      </c>
      <c r="C25" s="209">
        <v>100</v>
      </c>
      <c r="D25" s="208">
        <v>30</v>
      </c>
      <c r="E25" s="209">
        <f>(D25/B25)*100</f>
        <v>44.11764705882353</v>
      </c>
      <c r="F25" s="208">
        <v>34</v>
      </c>
      <c r="G25" s="209">
        <f>(F25/B25)*100</f>
        <v>50</v>
      </c>
      <c r="H25" s="208">
        <v>1</v>
      </c>
      <c r="I25" s="209">
        <f>(H25/B25)*100</f>
        <v>1.4705882352941175</v>
      </c>
      <c r="J25" s="208">
        <v>1</v>
      </c>
      <c r="K25" s="209">
        <f>(J25/B25)*100</f>
        <v>1.4705882352941175</v>
      </c>
      <c r="L25" s="208">
        <v>0</v>
      </c>
      <c r="M25" s="209">
        <f>(L25/B25)*100</f>
        <v>0</v>
      </c>
      <c r="N25" s="208">
        <v>0</v>
      </c>
      <c r="O25" s="209">
        <v>0</v>
      </c>
      <c r="P25" s="208">
        <v>1</v>
      </c>
      <c r="Q25" s="209">
        <f>(P25/B25)*100</f>
        <v>1.4705882352941175</v>
      </c>
      <c r="R25" s="208">
        <v>0</v>
      </c>
      <c r="S25" s="209">
        <f>(R25/B25)*100</f>
        <v>0</v>
      </c>
      <c r="T25" s="208">
        <v>1</v>
      </c>
      <c r="U25" s="209">
        <f>(T25/B25)*100</f>
        <v>1.4705882352941175</v>
      </c>
    </row>
    <row r="26" spans="1:21" ht="21.75" customHeight="1">
      <c r="A26" s="183"/>
      <c r="E26" s="209"/>
      <c r="G26" s="209"/>
      <c r="I26" s="209"/>
      <c r="K26" s="209"/>
      <c r="M26" s="209"/>
      <c r="Q26" s="209"/>
      <c r="S26" s="209"/>
      <c r="U26" s="209"/>
    </row>
    <row r="27" spans="1:23" ht="21.75" customHeight="1">
      <c r="A27" s="61" t="s">
        <v>362</v>
      </c>
      <c r="B27" s="175">
        <v>342</v>
      </c>
      <c r="C27" s="174">
        <v>100</v>
      </c>
      <c r="D27" s="175">
        <v>105</v>
      </c>
      <c r="E27" s="209">
        <f>(D27/B27)*100</f>
        <v>30.701754385964914</v>
      </c>
      <c r="F27" s="175">
        <v>175</v>
      </c>
      <c r="G27" s="209">
        <f>(F27/B27)*100</f>
        <v>51.16959064327485</v>
      </c>
      <c r="H27" s="175">
        <v>8</v>
      </c>
      <c r="I27" s="209">
        <f>(H27/B27)*100</f>
        <v>2.3391812865497075</v>
      </c>
      <c r="J27" s="175">
        <v>7</v>
      </c>
      <c r="K27" s="209">
        <f>(J27/B27)*100</f>
        <v>2.046783625730994</v>
      </c>
      <c r="L27" s="175">
        <v>22</v>
      </c>
      <c r="M27" s="209">
        <f>(L27/B27)*100</f>
        <v>6.432748538011696</v>
      </c>
      <c r="N27" s="175">
        <v>0</v>
      </c>
      <c r="O27" s="174">
        <v>0</v>
      </c>
      <c r="P27" s="175">
        <v>10</v>
      </c>
      <c r="Q27" s="209">
        <f>(P27/B27)*100</f>
        <v>2.923976608187134</v>
      </c>
      <c r="R27" s="175">
        <v>1</v>
      </c>
      <c r="S27" s="209">
        <f>(R27/B27)*100</f>
        <v>0.29239766081871343</v>
      </c>
      <c r="T27" s="175">
        <v>14</v>
      </c>
      <c r="U27" s="209">
        <f>(T27/B27)*100</f>
        <v>4.093567251461988</v>
      </c>
      <c r="V27" s="18"/>
      <c r="W27" s="18"/>
    </row>
    <row r="28" spans="1:21" ht="21.75" customHeight="1">
      <c r="A28" s="61" t="s">
        <v>50</v>
      </c>
      <c r="B28" s="175">
        <v>26</v>
      </c>
      <c r="C28" s="174">
        <v>100</v>
      </c>
      <c r="D28" s="175">
        <v>2</v>
      </c>
      <c r="E28" s="209">
        <f>(D28/B28)*100</f>
        <v>7.6923076923076925</v>
      </c>
      <c r="F28" s="175">
        <v>14</v>
      </c>
      <c r="G28" s="209">
        <f>(F28/B28)*100</f>
        <v>53.84615384615385</v>
      </c>
      <c r="H28" s="175">
        <v>0</v>
      </c>
      <c r="I28" s="209">
        <f>(H28/B28)*100</f>
        <v>0</v>
      </c>
      <c r="J28" s="175">
        <v>0</v>
      </c>
      <c r="K28" s="209">
        <f>(J28/B28)*100</f>
        <v>0</v>
      </c>
      <c r="L28" s="175">
        <v>2</v>
      </c>
      <c r="M28" s="209">
        <f>(L28/B28)*100</f>
        <v>7.6923076923076925</v>
      </c>
      <c r="N28" s="175">
        <v>0</v>
      </c>
      <c r="O28" s="174">
        <v>0</v>
      </c>
      <c r="P28" s="175">
        <v>3</v>
      </c>
      <c r="Q28" s="209">
        <f>(P28/B28)*100</f>
        <v>11.538461538461538</v>
      </c>
      <c r="R28" s="175">
        <v>1</v>
      </c>
      <c r="S28" s="209">
        <f>(R28/B28)*100</f>
        <v>3.8461538461538463</v>
      </c>
      <c r="T28" s="175">
        <v>4</v>
      </c>
      <c r="U28" s="209">
        <f>(T28/B28)*100</f>
        <v>15.384615384615385</v>
      </c>
    </row>
    <row r="29" spans="1:21" ht="21.75" customHeight="1">
      <c r="A29" s="111" t="s">
        <v>192</v>
      </c>
      <c r="B29" s="175">
        <v>273</v>
      </c>
      <c r="C29" s="174">
        <v>100</v>
      </c>
      <c r="D29" s="175">
        <v>85</v>
      </c>
      <c r="E29" s="209">
        <f>(D29/B29)*100</f>
        <v>31.135531135531135</v>
      </c>
      <c r="F29" s="175">
        <v>140</v>
      </c>
      <c r="G29" s="209">
        <f>(F29/B29)*100</f>
        <v>51.28205128205128</v>
      </c>
      <c r="H29" s="175">
        <v>7</v>
      </c>
      <c r="I29" s="209">
        <f>(H29/B29)*100</f>
        <v>2.564102564102564</v>
      </c>
      <c r="J29" s="175">
        <v>7</v>
      </c>
      <c r="K29" s="209">
        <f>(J29/B29)*100</f>
        <v>2.564102564102564</v>
      </c>
      <c r="L29" s="175">
        <v>20</v>
      </c>
      <c r="M29" s="209">
        <f>(L29/B29)*100</f>
        <v>7.326007326007327</v>
      </c>
      <c r="N29" s="175">
        <v>0</v>
      </c>
      <c r="O29" s="174">
        <v>0</v>
      </c>
      <c r="P29" s="175">
        <v>6</v>
      </c>
      <c r="Q29" s="209">
        <f>(P29/B29)*100</f>
        <v>2.197802197802198</v>
      </c>
      <c r="R29" s="175">
        <v>0</v>
      </c>
      <c r="S29" s="209">
        <f>(R29/B29)*100</f>
        <v>0</v>
      </c>
      <c r="T29" s="175">
        <v>8</v>
      </c>
      <c r="U29" s="209">
        <f>(T29/B29)*100</f>
        <v>2.93040293040293</v>
      </c>
    </row>
    <row r="30" spans="1:21" ht="21.75" customHeight="1">
      <c r="A30" s="112" t="s">
        <v>191</v>
      </c>
      <c r="B30" s="184">
        <v>43</v>
      </c>
      <c r="C30" s="185">
        <v>100</v>
      </c>
      <c r="D30" s="184">
        <v>18</v>
      </c>
      <c r="E30" s="185">
        <f>(D30/B30)*100</f>
        <v>41.86046511627907</v>
      </c>
      <c r="F30" s="184">
        <v>21</v>
      </c>
      <c r="G30" s="185">
        <f>(F30/B30)*100</f>
        <v>48.837209302325576</v>
      </c>
      <c r="H30" s="184">
        <v>1</v>
      </c>
      <c r="I30" s="185">
        <f>(H30/B30)*100</f>
        <v>2.3255813953488373</v>
      </c>
      <c r="J30" s="184">
        <v>0</v>
      </c>
      <c r="K30" s="185">
        <f>(J30/B30)*100</f>
        <v>0</v>
      </c>
      <c r="L30" s="184">
        <v>0</v>
      </c>
      <c r="M30" s="185">
        <f>(L30/B30)*100</f>
        <v>0</v>
      </c>
      <c r="N30" s="184">
        <v>0</v>
      </c>
      <c r="O30" s="185">
        <v>0</v>
      </c>
      <c r="P30" s="184">
        <v>1</v>
      </c>
      <c r="Q30" s="185">
        <f>(P30/B30)*100</f>
        <v>2.3255813953488373</v>
      </c>
      <c r="R30" s="184">
        <v>0</v>
      </c>
      <c r="S30" s="185">
        <f>(R30/B30)*100</f>
        <v>0</v>
      </c>
      <c r="T30" s="184">
        <v>2</v>
      </c>
      <c r="U30" s="185">
        <f>(T30/B30)*100</f>
        <v>4.651162790697675</v>
      </c>
    </row>
    <row r="32" spans="1:21" ht="15">
      <c r="A32" s="167"/>
      <c r="B32" s="177"/>
      <c r="C32" s="178"/>
      <c r="D32" s="177"/>
      <c r="E32" s="178"/>
      <c r="F32" s="177"/>
      <c r="G32" s="178"/>
      <c r="H32" s="177"/>
      <c r="I32" s="178"/>
      <c r="J32" s="177"/>
      <c r="K32" s="178"/>
      <c r="L32" s="177"/>
      <c r="M32" s="178"/>
      <c r="N32" s="177"/>
      <c r="O32" s="178"/>
      <c r="P32" s="177"/>
      <c r="Q32" s="178"/>
      <c r="R32" s="177"/>
      <c r="S32" s="178"/>
      <c r="T32" s="177"/>
      <c r="U32" s="178"/>
    </row>
    <row r="33" spans="1:21" ht="15">
      <c r="A33" s="167"/>
      <c r="B33" s="177"/>
      <c r="C33" s="178"/>
      <c r="D33" s="177"/>
      <c r="E33" s="178"/>
      <c r="F33" s="177"/>
      <c r="G33" s="178"/>
      <c r="H33" s="177"/>
      <c r="I33" s="178"/>
      <c r="J33" s="177"/>
      <c r="K33" s="178"/>
      <c r="L33" s="177"/>
      <c r="M33" s="178"/>
      <c r="N33" s="177"/>
      <c r="O33" s="178"/>
      <c r="P33" s="177"/>
      <c r="Q33" s="178"/>
      <c r="R33" s="177"/>
      <c r="S33" s="178"/>
      <c r="T33" s="177"/>
      <c r="U33" s="178"/>
    </row>
    <row r="34" spans="1:21" ht="15">
      <c r="A34" s="164"/>
      <c r="B34" s="177"/>
      <c r="C34" s="178"/>
      <c r="D34" s="177"/>
      <c r="E34" s="178"/>
      <c r="F34" s="177"/>
      <c r="G34" s="178"/>
      <c r="H34" s="177"/>
      <c r="I34" s="178"/>
      <c r="J34" s="177"/>
      <c r="K34" s="178"/>
      <c r="L34" s="177"/>
      <c r="M34" s="178"/>
      <c r="N34" s="177"/>
      <c r="O34" s="178"/>
      <c r="P34" s="177"/>
      <c r="Q34" s="178"/>
      <c r="R34" s="177"/>
      <c r="S34" s="178"/>
      <c r="T34" s="177"/>
      <c r="U34" s="178"/>
    </row>
    <row r="35" spans="1:21" ht="15">
      <c r="A35" s="164"/>
      <c r="B35" s="177"/>
      <c r="C35" s="178"/>
      <c r="D35" s="177"/>
      <c r="E35" s="178"/>
      <c r="F35" s="177"/>
      <c r="G35" s="178"/>
      <c r="H35" s="177"/>
      <c r="I35" s="178"/>
      <c r="J35" s="177"/>
      <c r="K35" s="178"/>
      <c r="L35" s="177"/>
      <c r="M35" s="178"/>
      <c r="N35" s="177"/>
      <c r="O35" s="178"/>
      <c r="P35" s="177"/>
      <c r="Q35" s="178"/>
      <c r="R35" s="177"/>
      <c r="S35" s="178"/>
      <c r="T35" s="177"/>
      <c r="U35" s="178"/>
    </row>
    <row r="36" spans="2:11" ht="15">
      <c r="B36" s="178"/>
      <c r="C36" s="178"/>
      <c r="D36" s="178"/>
      <c r="E36" s="178"/>
      <c r="F36" s="178"/>
      <c r="G36" s="178"/>
      <c r="H36" s="178"/>
      <c r="I36" s="178"/>
      <c r="J36" s="178"/>
      <c r="K36" s="178"/>
    </row>
    <row r="37" spans="2:11" ht="15">
      <c r="B37" s="178"/>
      <c r="C37" s="178"/>
      <c r="D37" s="178"/>
      <c r="E37" s="178"/>
      <c r="F37" s="178"/>
      <c r="G37" s="178"/>
      <c r="H37" s="178"/>
      <c r="I37" s="178"/>
      <c r="J37" s="178"/>
      <c r="K37" s="178"/>
    </row>
    <row r="38" spans="2:11" ht="15">
      <c r="B38" s="178"/>
      <c r="C38" s="178"/>
      <c r="D38" s="178"/>
      <c r="E38" s="178"/>
      <c r="F38" s="178"/>
      <c r="G38" s="178"/>
      <c r="H38" s="178"/>
      <c r="I38" s="178"/>
      <c r="J38" s="178"/>
      <c r="K38" s="178"/>
    </row>
    <row r="39" spans="2:11" ht="15">
      <c r="B39" s="178"/>
      <c r="C39" s="178"/>
      <c r="D39" s="178"/>
      <c r="E39" s="178"/>
      <c r="F39" s="178"/>
      <c r="G39" s="178"/>
      <c r="H39" s="178"/>
      <c r="I39" s="178"/>
      <c r="J39" s="178"/>
      <c r="K39" s="178"/>
    </row>
    <row r="41" spans="1:21" ht="15.75" customHeight="1">
      <c r="A41" s="250" t="str">
        <f>"- "&amp;Sheet1!D7&amp;" -"</f>
        <v>- 38 -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 t="str">
        <f>"- "&amp;Sheet1!E7&amp;" -"</f>
        <v>- 39 -</v>
      </c>
      <c r="M41" s="250"/>
      <c r="N41" s="250"/>
      <c r="O41" s="250"/>
      <c r="P41" s="250"/>
      <c r="Q41" s="250"/>
      <c r="R41" s="250"/>
      <c r="S41" s="250"/>
      <c r="T41" s="250"/>
      <c r="U41" s="250"/>
    </row>
  </sheetData>
  <sheetProtection/>
  <mergeCells count="17">
    <mergeCell ref="D4:E4"/>
    <mergeCell ref="A41:K41"/>
    <mergeCell ref="L41:U41"/>
    <mergeCell ref="A3:U3"/>
    <mergeCell ref="H4:I4"/>
    <mergeCell ref="J4:K4"/>
    <mergeCell ref="L4:M4"/>
    <mergeCell ref="A2:K2"/>
    <mergeCell ref="A1:K1"/>
    <mergeCell ref="A4:A5"/>
    <mergeCell ref="L1:U1"/>
    <mergeCell ref="N4:O4"/>
    <mergeCell ref="P4:Q4"/>
    <mergeCell ref="R4:S4"/>
    <mergeCell ref="T4:U4"/>
    <mergeCell ref="B4:C4"/>
    <mergeCell ref="F4:G4"/>
  </mergeCells>
  <printOptions/>
  <pageMargins left="0.6299212598425197" right="0.3937007874015748" top="0.5905511811023623" bottom="0.012254901960784314" header="0.5118110236220472" footer="0.70866141732283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="80" zoomScaleNormal="75" zoomScaleSheetLayoutView="80" zoomScalePageLayoutView="70" workbookViewId="0" topLeftCell="A1">
      <selection activeCell="C9" sqref="C9:C18"/>
    </sheetView>
  </sheetViews>
  <sheetFormatPr defaultColWidth="9.00390625" defaultRowHeight="16.5"/>
  <cols>
    <col min="1" max="2" width="12.50390625" style="16" customWidth="1"/>
    <col min="3" max="8" width="11.00390625" style="16" customWidth="1"/>
    <col min="9" max="9" width="12.50390625" style="16" customWidth="1"/>
    <col min="10" max="10" width="11.375" style="16" customWidth="1"/>
    <col min="11" max="16" width="11.00390625" style="16" customWidth="1"/>
    <col min="17" max="16384" width="9.00390625" style="16" customWidth="1"/>
  </cols>
  <sheetData>
    <row r="1" spans="1:16" s="20" customFormat="1" ht="27.75" customHeight="1">
      <c r="A1" s="229" t="s">
        <v>193</v>
      </c>
      <c r="B1" s="229"/>
      <c r="C1" s="229"/>
      <c r="D1" s="229"/>
      <c r="E1" s="229"/>
      <c r="F1" s="229"/>
      <c r="G1" s="229"/>
      <c r="H1" s="229"/>
      <c r="I1" s="229" t="s">
        <v>226</v>
      </c>
      <c r="J1" s="229"/>
      <c r="K1" s="229"/>
      <c r="L1" s="229"/>
      <c r="M1" s="229"/>
      <c r="N1" s="229"/>
      <c r="O1" s="229"/>
      <c r="P1" s="229"/>
    </row>
    <row r="2" spans="1:16" s="122" customFormat="1" ht="19.5" customHeight="1">
      <c r="A2" s="286" t="s">
        <v>289</v>
      </c>
      <c r="B2" s="286"/>
      <c r="C2" s="286"/>
      <c r="D2" s="286"/>
      <c r="E2" s="286"/>
      <c r="F2" s="286"/>
      <c r="G2" s="286"/>
      <c r="H2" s="286"/>
      <c r="I2" s="286" t="s">
        <v>227</v>
      </c>
      <c r="J2" s="286"/>
      <c r="K2" s="286"/>
      <c r="L2" s="286"/>
      <c r="M2" s="286"/>
      <c r="N2" s="286"/>
      <c r="O2" s="286"/>
      <c r="P2" s="286"/>
    </row>
    <row r="3" spans="2:16" s="9" customFormat="1" ht="3.75" customHeight="1">
      <c r="B3" s="2"/>
      <c r="C3" s="2"/>
      <c r="D3" s="2"/>
      <c r="E3" s="2"/>
      <c r="F3" s="2"/>
      <c r="G3" s="2"/>
      <c r="H3" s="2"/>
      <c r="K3" s="2"/>
      <c r="L3" s="2"/>
      <c r="M3" s="2"/>
      <c r="N3" s="2"/>
      <c r="O3" s="3"/>
      <c r="P3" s="6"/>
    </row>
    <row r="4" spans="1:20" s="25" customFormat="1" ht="22.5" customHeight="1">
      <c r="A4" s="319" t="s">
        <v>91</v>
      </c>
      <c r="B4" s="237" t="s">
        <v>311</v>
      </c>
      <c r="C4" s="287" t="s">
        <v>194</v>
      </c>
      <c r="D4" s="288"/>
      <c r="E4" s="287" t="s">
        <v>160</v>
      </c>
      <c r="F4" s="288"/>
      <c r="G4" s="287" t="s">
        <v>162</v>
      </c>
      <c r="H4" s="288"/>
      <c r="I4" s="319" t="s">
        <v>91</v>
      </c>
      <c r="J4" s="321"/>
      <c r="K4" s="287" t="s">
        <v>194</v>
      </c>
      <c r="L4" s="288"/>
      <c r="M4" s="287" t="s">
        <v>160</v>
      </c>
      <c r="N4" s="288"/>
      <c r="O4" s="287" t="s">
        <v>271</v>
      </c>
      <c r="P4" s="288"/>
      <c r="Q4" s="71"/>
      <c r="T4" s="73"/>
    </row>
    <row r="5" spans="1:16" s="25" customFormat="1" ht="36" customHeight="1">
      <c r="A5" s="261"/>
      <c r="B5" s="268"/>
      <c r="C5" s="289"/>
      <c r="D5" s="290"/>
      <c r="E5" s="289"/>
      <c r="F5" s="290"/>
      <c r="G5" s="324"/>
      <c r="H5" s="325"/>
      <c r="I5" s="261"/>
      <c r="J5" s="262"/>
      <c r="K5" s="289"/>
      <c r="L5" s="290"/>
      <c r="M5" s="289"/>
      <c r="N5" s="290"/>
      <c r="O5" s="289"/>
      <c r="P5" s="290"/>
    </row>
    <row r="6" spans="1:16" s="25" customFormat="1" ht="19.5" customHeight="1">
      <c r="A6" s="320"/>
      <c r="B6" s="279"/>
      <c r="C6" s="152" t="s">
        <v>263</v>
      </c>
      <c r="D6" s="92" t="s">
        <v>159</v>
      </c>
      <c r="E6" s="152" t="s">
        <v>263</v>
      </c>
      <c r="F6" s="92" t="s">
        <v>159</v>
      </c>
      <c r="G6" s="152" t="s">
        <v>263</v>
      </c>
      <c r="H6" s="92" t="s">
        <v>159</v>
      </c>
      <c r="I6" s="320"/>
      <c r="J6" s="320"/>
      <c r="K6" s="152" t="s">
        <v>263</v>
      </c>
      <c r="L6" s="92" t="s">
        <v>159</v>
      </c>
      <c r="M6" s="152" t="s">
        <v>263</v>
      </c>
      <c r="N6" s="92" t="s">
        <v>159</v>
      </c>
      <c r="O6" s="152" t="s">
        <v>263</v>
      </c>
      <c r="P6" s="92" t="s">
        <v>159</v>
      </c>
    </row>
    <row r="7" spans="1:16" s="26" customFormat="1" ht="21.75" customHeight="1">
      <c r="A7" s="326"/>
      <c r="B7" s="326"/>
      <c r="C7" s="227" t="s">
        <v>161</v>
      </c>
      <c r="D7" s="228"/>
      <c r="E7" s="228"/>
      <c r="F7" s="228"/>
      <c r="G7" s="228"/>
      <c r="H7" s="139"/>
      <c r="I7" s="286"/>
      <c r="J7" s="286"/>
      <c r="K7" s="322" t="s">
        <v>163</v>
      </c>
      <c r="L7" s="323"/>
      <c r="M7" s="323"/>
      <c r="N7" s="323"/>
      <c r="O7" s="323"/>
      <c r="P7" s="120"/>
    </row>
    <row r="8" spans="1:16" s="9" customFormat="1" ht="21.75" customHeight="1">
      <c r="A8" s="85" t="s">
        <v>208</v>
      </c>
      <c r="B8" s="80" t="s">
        <v>37</v>
      </c>
      <c r="C8" s="58">
        <f>SUM(C9:C18)</f>
        <v>9254</v>
      </c>
      <c r="D8" s="57">
        <v>100</v>
      </c>
      <c r="E8" s="58">
        <f>SUM(E9:E18)</f>
        <v>5464</v>
      </c>
      <c r="F8" s="57">
        <f>E8/C8*100</f>
        <v>59.04473741084936</v>
      </c>
      <c r="G8" s="58">
        <f>SUM(G9:G18)</f>
        <v>3790</v>
      </c>
      <c r="H8" s="57">
        <f>G8/C8*100</f>
        <v>40.955262589150635</v>
      </c>
      <c r="I8" s="85" t="s">
        <v>208</v>
      </c>
      <c r="J8" s="80" t="s">
        <v>37</v>
      </c>
      <c r="K8" s="58">
        <f>SUM(K9:K18)</f>
        <v>123</v>
      </c>
      <c r="L8" s="57">
        <v>100</v>
      </c>
      <c r="M8" s="58">
        <f>SUM(M9:M18)</f>
        <v>104</v>
      </c>
      <c r="N8" s="57">
        <f>M8/K8*100</f>
        <v>84.5528455284553</v>
      </c>
      <c r="O8" s="58">
        <f>SUM(O9:O18)</f>
        <v>19</v>
      </c>
      <c r="P8" s="57">
        <f>O8/K8*100</f>
        <v>15.447154471544716</v>
      </c>
    </row>
    <row r="9" spans="1:16" s="9" customFormat="1" ht="21.75" customHeight="1">
      <c r="A9" s="97" t="s">
        <v>341</v>
      </c>
      <c r="B9" s="81" t="s">
        <v>38</v>
      </c>
      <c r="C9" s="121">
        <f>C21+K9+K21</f>
        <v>1296</v>
      </c>
      <c r="D9" s="57">
        <v>100</v>
      </c>
      <c r="E9" s="121">
        <f>E21+M9+M21</f>
        <v>847</v>
      </c>
      <c r="F9" s="57">
        <f aca="true" t="shared" si="0" ref="F9:F18">E9/C9*100</f>
        <v>65.35493827160494</v>
      </c>
      <c r="G9" s="121">
        <f>G21+O9+O21</f>
        <v>449</v>
      </c>
      <c r="H9" s="57">
        <v>34.64506172839506</v>
      </c>
      <c r="I9" s="99" t="s">
        <v>341</v>
      </c>
      <c r="J9" s="81" t="s">
        <v>38</v>
      </c>
      <c r="K9" s="58">
        <v>11</v>
      </c>
      <c r="L9" s="57">
        <v>100</v>
      </c>
      <c r="M9" s="58">
        <v>8</v>
      </c>
      <c r="N9" s="57">
        <f aca="true" t="shared" si="1" ref="N9:N18">M9/K9*100</f>
        <v>72.72727272727273</v>
      </c>
      <c r="O9" s="58">
        <v>3</v>
      </c>
      <c r="P9" s="57">
        <v>27.27272727272727</v>
      </c>
    </row>
    <row r="10" spans="1:16" s="9" customFormat="1" ht="21.75" customHeight="1">
      <c r="A10" s="97" t="s">
        <v>342</v>
      </c>
      <c r="B10" s="81" t="s">
        <v>39</v>
      </c>
      <c r="C10" s="121">
        <f aca="true" t="shared" si="2" ref="C10:C18">C22+K10+K22</f>
        <v>872</v>
      </c>
      <c r="D10" s="57">
        <v>100</v>
      </c>
      <c r="E10" s="121">
        <f aca="true" t="shared" si="3" ref="E10:E18">E22+M10+M22</f>
        <v>553</v>
      </c>
      <c r="F10" s="57">
        <f t="shared" si="0"/>
        <v>63.417431192660544</v>
      </c>
      <c r="G10" s="121">
        <f aca="true" t="shared" si="4" ref="G10:G18">G22+O10+O22</f>
        <v>319</v>
      </c>
      <c r="H10" s="57">
        <v>36.58256880733945</v>
      </c>
      <c r="I10" s="99" t="s">
        <v>342</v>
      </c>
      <c r="J10" s="81" t="s">
        <v>39</v>
      </c>
      <c r="K10" s="58">
        <v>16</v>
      </c>
      <c r="L10" s="57">
        <v>100</v>
      </c>
      <c r="M10" s="58">
        <v>16</v>
      </c>
      <c r="N10" s="57">
        <f t="shared" si="1"/>
        <v>100</v>
      </c>
      <c r="O10" s="58">
        <v>0</v>
      </c>
      <c r="P10" s="57">
        <v>0</v>
      </c>
    </row>
    <row r="11" spans="1:16" s="9" customFormat="1" ht="21.75" customHeight="1">
      <c r="A11" s="97" t="s">
        <v>343</v>
      </c>
      <c r="B11" s="81" t="s">
        <v>40</v>
      </c>
      <c r="C11" s="121">
        <f t="shared" si="2"/>
        <v>886</v>
      </c>
      <c r="D11" s="57">
        <v>100</v>
      </c>
      <c r="E11" s="121">
        <f t="shared" si="3"/>
        <v>534</v>
      </c>
      <c r="F11" s="57">
        <f t="shared" si="0"/>
        <v>60.270880361173816</v>
      </c>
      <c r="G11" s="121">
        <f t="shared" si="4"/>
        <v>352</v>
      </c>
      <c r="H11" s="57">
        <v>39.729119638826184</v>
      </c>
      <c r="I11" s="99" t="s">
        <v>343</v>
      </c>
      <c r="J11" s="81" t="s">
        <v>40</v>
      </c>
      <c r="K11" s="58">
        <v>19</v>
      </c>
      <c r="L11" s="57">
        <v>100</v>
      </c>
      <c r="M11" s="58">
        <v>15</v>
      </c>
      <c r="N11" s="57">
        <f t="shared" si="1"/>
        <v>78.94736842105263</v>
      </c>
      <c r="O11" s="58">
        <v>4</v>
      </c>
      <c r="P11" s="57">
        <v>21.052631578947366</v>
      </c>
    </row>
    <row r="12" spans="1:16" s="9" customFormat="1" ht="21.75" customHeight="1">
      <c r="A12" s="97" t="s">
        <v>344</v>
      </c>
      <c r="B12" s="81" t="s">
        <v>41</v>
      </c>
      <c r="C12" s="121">
        <f t="shared" si="2"/>
        <v>991</v>
      </c>
      <c r="D12" s="57">
        <v>100</v>
      </c>
      <c r="E12" s="121">
        <f t="shared" si="3"/>
        <v>536</v>
      </c>
      <c r="F12" s="57">
        <f t="shared" si="0"/>
        <v>54.08678102926338</v>
      </c>
      <c r="G12" s="121">
        <f t="shared" si="4"/>
        <v>455</v>
      </c>
      <c r="H12" s="57">
        <v>45.91321897073663</v>
      </c>
      <c r="I12" s="99" t="s">
        <v>344</v>
      </c>
      <c r="J12" s="81" t="s">
        <v>41</v>
      </c>
      <c r="K12" s="58">
        <v>16</v>
      </c>
      <c r="L12" s="57">
        <v>100</v>
      </c>
      <c r="M12" s="58">
        <v>15</v>
      </c>
      <c r="N12" s="57">
        <f t="shared" si="1"/>
        <v>93.75</v>
      </c>
      <c r="O12" s="58">
        <v>1</v>
      </c>
      <c r="P12" s="57">
        <v>6.25</v>
      </c>
    </row>
    <row r="13" spans="1:16" s="9" customFormat="1" ht="21.75" customHeight="1">
      <c r="A13" s="97" t="s">
        <v>345</v>
      </c>
      <c r="B13" s="81" t="s">
        <v>42</v>
      </c>
      <c r="C13" s="121">
        <f t="shared" si="2"/>
        <v>1054</v>
      </c>
      <c r="D13" s="57">
        <v>100</v>
      </c>
      <c r="E13" s="121">
        <f t="shared" si="3"/>
        <v>671</v>
      </c>
      <c r="F13" s="57">
        <f t="shared" si="0"/>
        <v>63.662239089184055</v>
      </c>
      <c r="G13" s="121">
        <f t="shared" si="4"/>
        <v>383</v>
      </c>
      <c r="H13" s="57">
        <v>36.337760910815945</v>
      </c>
      <c r="I13" s="99" t="s">
        <v>345</v>
      </c>
      <c r="J13" s="81" t="s">
        <v>42</v>
      </c>
      <c r="K13" s="60">
        <v>14</v>
      </c>
      <c r="L13" s="57">
        <v>100</v>
      </c>
      <c r="M13" s="58">
        <v>13</v>
      </c>
      <c r="N13" s="57">
        <f t="shared" si="1"/>
        <v>92.85714285714286</v>
      </c>
      <c r="O13" s="58">
        <v>1</v>
      </c>
      <c r="P13" s="57">
        <v>7.142857142857142</v>
      </c>
    </row>
    <row r="14" spans="1:16" s="9" customFormat="1" ht="21.75" customHeight="1">
      <c r="A14" s="99" t="s">
        <v>237</v>
      </c>
      <c r="B14" s="81" t="s">
        <v>276</v>
      </c>
      <c r="C14" s="121">
        <f t="shared" si="2"/>
        <v>1036</v>
      </c>
      <c r="D14" s="57">
        <v>100</v>
      </c>
      <c r="E14" s="121">
        <f t="shared" si="3"/>
        <v>626</v>
      </c>
      <c r="F14" s="57">
        <f t="shared" si="0"/>
        <v>60.424710424710426</v>
      </c>
      <c r="G14" s="121">
        <f t="shared" si="4"/>
        <v>410</v>
      </c>
      <c r="H14" s="57">
        <v>39.6</v>
      </c>
      <c r="I14" s="99" t="s">
        <v>237</v>
      </c>
      <c r="J14" s="81" t="s">
        <v>276</v>
      </c>
      <c r="K14" s="60">
        <v>11</v>
      </c>
      <c r="L14" s="57">
        <v>100</v>
      </c>
      <c r="M14" s="58">
        <v>11</v>
      </c>
      <c r="N14" s="57">
        <f t="shared" si="1"/>
        <v>100</v>
      </c>
      <c r="O14" s="58">
        <v>0</v>
      </c>
      <c r="P14" s="57">
        <v>0</v>
      </c>
    </row>
    <row r="15" spans="1:16" s="9" customFormat="1" ht="21.75" customHeight="1">
      <c r="A15" s="99" t="s">
        <v>298</v>
      </c>
      <c r="B15" s="81" t="s">
        <v>292</v>
      </c>
      <c r="C15" s="121">
        <f t="shared" si="2"/>
        <v>813</v>
      </c>
      <c r="D15" s="195">
        <v>100</v>
      </c>
      <c r="E15" s="121">
        <f t="shared" si="3"/>
        <v>443</v>
      </c>
      <c r="F15" s="57">
        <f t="shared" si="0"/>
        <v>54.48954489544895</v>
      </c>
      <c r="G15" s="121">
        <f t="shared" si="4"/>
        <v>370</v>
      </c>
      <c r="H15" s="195">
        <v>45.51045510455105</v>
      </c>
      <c r="I15" s="99" t="s">
        <v>298</v>
      </c>
      <c r="J15" s="81" t="s">
        <v>292</v>
      </c>
      <c r="K15" s="202">
        <v>11</v>
      </c>
      <c r="L15" s="195">
        <v>100</v>
      </c>
      <c r="M15" s="202">
        <v>7</v>
      </c>
      <c r="N15" s="57">
        <f t="shared" si="1"/>
        <v>63.63636363636363</v>
      </c>
      <c r="O15" s="202">
        <v>4</v>
      </c>
      <c r="P15" s="195">
        <v>36.36363636363637</v>
      </c>
    </row>
    <row r="16" spans="1:16" s="9" customFormat="1" ht="21.75" customHeight="1">
      <c r="A16" s="99" t="s">
        <v>309</v>
      </c>
      <c r="B16" s="81" t="s">
        <v>314</v>
      </c>
      <c r="C16" s="121">
        <f t="shared" si="2"/>
        <v>797</v>
      </c>
      <c r="D16" s="195">
        <v>100</v>
      </c>
      <c r="E16" s="121">
        <f t="shared" si="3"/>
        <v>414</v>
      </c>
      <c r="F16" s="57">
        <f t="shared" si="0"/>
        <v>51.94479297365119</v>
      </c>
      <c r="G16" s="121">
        <f t="shared" si="4"/>
        <v>383</v>
      </c>
      <c r="H16" s="195">
        <f>38300/797</f>
        <v>48.05520702634881</v>
      </c>
      <c r="I16" s="99" t="s">
        <v>309</v>
      </c>
      <c r="J16" s="81" t="s">
        <v>314</v>
      </c>
      <c r="K16" s="202">
        <v>7</v>
      </c>
      <c r="L16" s="195">
        <v>100</v>
      </c>
      <c r="M16" s="202">
        <v>5</v>
      </c>
      <c r="N16" s="57">
        <f t="shared" si="1"/>
        <v>71.42857142857143</v>
      </c>
      <c r="O16" s="202">
        <v>2</v>
      </c>
      <c r="P16" s="195">
        <v>28.571428571428573</v>
      </c>
    </row>
    <row r="17" spans="1:16" s="9" customFormat="1" ht="21.75" customHeight="1">
      <c r="A17" s="99" t="s">
        <v>346</v>
      </c>
      <c r="B17" s="81" t="s">
        <v>315</v>
      </c>
      <c r="C17" s="121">
        <f t="shared" si="2"/>
        <v>774</v>
      </c>
      <c r="D17" s="222">
        <v>100</v>
      </c>
      <c r="E17" s="121">
        <f t="shared" si="3"/>
        <v>392</v>
      </c>
      <c r="F17" s="57">
        <f t="shared" si="0"/>
        <v>50.64599483204134</v>
      </c>
      <c r="G17" s="121">
        <f t="shared" si="4"/>
        <v>382</v>
      </c>
      <c r="H17" s="222">
        <f>G17/C17*100</f>
        <v>49.35400516795866</v>
      </c>
      <c r="I17" s="99" t="s">
        <v>346</v>
      </c>
      <c r="J17" s="81" t="s">
        <v>315</v>
      </c>
      <c r="K17" s="221">
        <v>13</v>
      </c>
      <c r="L17" s="222">
        <v>100</v>
      </c>
      <c r="M17" s="221">
        <v>10</v>
      </c>
      <c r="N17" s="57">
        <f t="shared" si="1"/>
        <v>76.92307692307693</v>
      </c>
      <c r="O17" s="221">
        <v>3</v>
      </c>
      <c r="P17" s="222">
        <f>O17/K17*100</f>
        <v>23.076923076923077</v>
      </c>
    </row>
    <row r="18" spans="1:16" s="9" customFormat="1" ht="21.75" customHeight="1">
      <c r="A18" s="99" t="s">
        <v>367</v>
      </c>
      <c r="B18" s="81" t="s">
        <v>369</v>
      </c>
      <c r="C18" s="121">
        <f t="shared" si="2"/>
        <v>735</v>
      </c>
      <c r="D18" s="222">
        <v>100</v>
      </c>
      <c r="E18" s="121">
        <f t="shared" si="3"/>
        <v>448</v>
      </c>
      <c r="F18" s="57">
        <f t="shared" si="0"/>
        <v>60.952380952380956</v>
      </c>
      <c r="G18" s="121">
        <f t="shared" si="4"/>
        <v>287</v>
      </c>
      <c r="H18" s="222">
        <f>G18/C18*100</f>
        <v>39.04761904761905</v>
      </c>
      <c r="I18" s="99" t="s">
        <v>367</v>
      </c>
      <c r="J18" s="81" t="s">
        <v>369</v>
      </c>
      <c r="K18" s="221">
        <v>5</v>
      </c>
      <c r="L18" s="222">
        <v>100</v>
      </c>
      <c r="M18" s="221">
        <v>4</v>
      </c>
      <c r="N18" s="57">
        <f t="shared" si="1"/>
        <v>80</v>
      </c>
      <c r="O18" s="221">
        <v>1</v>
      </c>
      <c r="P18" s="222">
        <f>O18/K18*100</f>
        <v>20</v>
      </c>
    </row>
    <row r="19" spans="1:16" s="9" customFormat="1" ht="21.75" customHeight="1">
      <c r="A19" s="286"/>
      <c r="B19" s="286"/>
      <c r="C19" s="242" t="s">
        <v>170</v>
      </c>
      <c r="D19" s="243"/>
      <c r="E19" s="243"/>
      <c r="F19" s="243"/>
      <c r="G19" s="243"/>
      <c r="H19" s="137"/>
      <c r="I19" s="26"/>
      <c r="J19" s="26"/>
      <c r="K19" s="227" t="s">
        <v>262</v>
      </c>
      <c r="L19" s="228"/>
      <c r="M19" s="228"/>
      <c r="N19" s="228"/>
      <c r="O19" s="228"/>
      <c r="P19" s="228"/>
    </row>
    <row r="20" spans="1:16" s="9" customFormat="1" ht="21.75" customHeight="1">
      <c r="A20" s="85" t="s">
        <v>208</v>
      </c>
      <c r="B20" s="80" t="s">
        <v>37</v>
      </c>
      <c r="C20" s="58">
        <f>SUM(C21:C30)</f>
        <v>4731</v>
      </c>
      <c r="D20" s="57">
        <v>100</v>
      </c>
      <c r="E20" s="58">
        <f>SUM(E21:E30)</f>
        <v>3559</v>
      </c>
      <c r="F20" s="57">
        <f>E20/C20*100</f>
        <v>75.22722468822658</v>
      </c>
      <c r="G20" s="58">
        <f>SUM(G21:G30)</f>
        <v>1172</v>
      </c>
      <c r="H20" s="57">
        <f>G20/C20*100</f>
        <v>24.772775311773408</v>
      </c>
      <c r="I20" s="85" t="s">
        <v>208</v>
      </c>
      <c r="J20" s="80" t="s">
        <v>37</v>
      </c>
      <c r="K20" s="58">
        <f>SUM(K21:K30)</f>
        <v>4400</v>
      </c>
      <c r="L20" s="57">
        <v>100</v>
      </c>
      <c r="M20" s="58">
        <f>SUM(M21:M30)</f>
        <v>1801</v>
      </c>
      <c r="N20" s="57">
        <f>M20/K20*100</f>
        <v>40.93181818181818</v>
      </c>
      <c r="O20" s="58">
        <f>SUM(O21:O30)</f>
        <v>2599</v>
      </c>
      <c r="P20" s="57">
        <f>O20/K20*100</f>
        <v>59.06818181818182</v>
      </c>
    </row>
    <row r="21" spans="1:16" s="9" customFormat="1" ht="21.75" customHeight="1">
      <c r="A21" s="97" t="s">
        <v>341</v>
      </c>
      <c r="B21" s="81" t="s">
        <v>38</v>
      </c>
      <c r="C21" s="58">
        <v>778</v>
      </c>
      <c r="D21" s="57">
        <v>100</v>
      </c>
      <c r="E21" s="58">
        <v>650</v>
      </c>
      <c r="F21" s="57">
        <f aca="true" t="shared" si="5" ref="F21:F30">E21/C21*100</f>
        <v>83.54755784061697</v>
      </c>
      <c r="G21" s="58">
        <v>128</v>
      </c>
      <c r="H21" s="57">
        <v>16.452442159383033</v>
      </c>
      <c r="I21" s="99" t="s">
        <v>341</v>
      </c>
      <c r="J21" s="81" t="s">
        <v>38</v>
      </c>
      <c r="K21" s="60">
        <v>507</v>
      </c>
      <c r="L21" s="57">
        <v>100</v>
      </c>
      <c r="M21" s="121">
        <v>189</v>
      </c>
      <c r="N21" s="57">
        <v>37.278106508875744</v>
      </c>
      <c r="O21" s="58">
        <v>318</v>
      </c>
      <c r="P21" s="57">
        <v>62.721893491124256</v>
      </c>
    </row>
    <row r="22" spans="1:16" s="9" customFormat="1" ht="21.75" customHeight="1">
      <c r="A22" s="97" t="s">
        <v>342</v>
      </c>
      <c r="B22" s="81" t="s">
        <v>39</v>
      </c>
      <c r="C22" s="58">
        <v>436</v>
      </c>
      <c r="D22" s="57">
        <v>100</v>
      </c>
      <c r="E22" s="58">
        <v>356</v>
      </c>
      <c r="F22" s="57">
        <f t="shared" si="5"/>
        <v>81.65137614678899</v>
      </c>
      <c r="G22" s="58">
        <v>80</v>
      </c>
      <c r="H22" s="57">
        <v>18.34862385321101</v>
      </c>
      <c r="I22" s="99" t="s">
        <v>342</v>
      </c>
      <c r="J22" s="81" t="s">
        <v>39</v>
      </c>
      <c r="K22" s="60">
        <v>420</v>
      </c>
      <c r="L22" s="57">
        <v>100</v>
      </c>
      <c r="M22" s="121">
        <v>181</v>
      </c>
      <c r="N22" s="57">
        <v>43.095238095238095</v>
      </c>
      <c r="O22" s="58">
        <v>239</v>
      </c>
      <c r="P22" s="57">
        <v>56.904761904761905</v>
      </c>
    </row>
    <row r="23" spans="1:16" s="9" customFormat="1" ht="21.75" customHeight="1">
      <c r="A23" s="97" t="s">
        <v>343</v>
      </c>
      <c r="B23" s="81" t="s">
        <v>40</v>
      </c>
      <c r="C23" s="58">
        <v>423</v>
      </c>
      <c r="D23" s="57">
        <v>100</v>
      </c>
      <c r="E23" s="58">
        <v>339</v>
      </c>
      <c r="F23" s="57">
        <f t="shared" si="5"/>
        <v>80.1418439716312</v>
      </c>
      <c r="G23" s="58">
        <v>84</v>
      </c>
      <c r="H23" s="57">
        <v>19.858156028368796</v>
      </c>
      <c r="I23" s="99" t="s">
        <v>343</v>
      </c>
      <c r="J23" s="81" t="s">
        <v>40</v>
      </c>
      <c r="K23" s="60">
        <v>444</v>
      </c>
      <c r="L23" s="57">
        <v>100</v>
      </c>
      <c r="M23" s="121">
        <v>180</v>
      </c>
      <c r="N23" s="57">
        <v>40.54054054054054</v>
      </c>
      <c r="O23" s="58">
        <v>264</v>
      </c>
      <c r="P23" s="57">
        <v>59.45945945945946</v>
      </c>
    </row>
    <row r="24" spans="1:16" s="9" customFormat="1" ht="21.75" customHeight="1">
      <c r="A24" s="97" t="s">
        <v>344</v>
      </c>
      <c r="B24" s="81" t="s">
        <v>41</v>
      </c>
      <c r="C24" s="58">
        <v>474</v>
      </c>
      <c r="D24" s="57">
        <v>100</v>
      </c>
      <c r="E24" s="58">
        <v>339</v>
      </c>
      <c r="F24" s="57">
        <f t="shared" si="5"/>
        <v>71.51898734177216</v>
      </c>
      <c r="G24" s="58">
        <v>135</v>
      </c>
      <c r="H24" s="57">
        <v>28.48101265822785</v>
      </c>
      <c r="I24" s="99" t="s">
        <v>344</v>
      </c>
      <c r="J24" s="81" t="s">
        <v>41</v>
      </c>
      <c r="K24" s="60">
        <v>501</v>
      </c>
      <c r="L24" s="57">
        <v>100</v>
      </c>
      <c r="M24" s="121">
        <v>182</v>
      </c>
      <c r="N24" s="57">
        <v>36.327345309381236</v>
      </c>
      <c r="O24" s="58">
        <v>319</v>
      </c>
      <c r="P24" s="57">
        <v>63.67265469061876</v>
      </c>
    </row>
    <row r="25" spans="1:16" s="9" customFormat="1" ht="21.75" customHeight="1">
      <c r="A25" s="99" t="s">
        <v>345</v>
      </c>
      <c r="B25" s="81" t="s">
        <v>42</v>
      </c>
      <c r="C25" s="60">
        <v>592</v>
      </c>
      <c r="D25" s="57">
        <v>100</v>
      </c>
      <c r="E25" s="58">
        <v>491</v>
      </c>
      <c r="F25" s="57">
        <f t="shared" si="5"/>
        <v>82.9391891891892</v>
      </c>
      <c r="G25" s="58">
        <v>101</v>
      </c>
      <c r="H25" s="57">
        <v>17.06081081081081</v>
      </c>
      <c r="I25" s="99" t="s">
        <v>345</v>
      </c>
      <c r="J25" s="81" t="s">
        <v>42</v>
      </c>
      <c r="K25" s="60">
        <v>448</v>
      </c>
      <c r="L25" s="57">
        <v>100</v>
      </c>
      <c r="M25" s="58">
        <v>167</v>
      </c>
      <c r="N25" s="57">
        <v>37.276785714285715</v>
      </c>
      <c r="O25" s="58">
        <v>281</v>
      </c>
      <c r="P25" s="57">
        <v>62.72321428571429</v>
      </c>
    </row>
    <row r="26" spans="1:16" s="9" customFormat="1" ht="21.75" customHeight="1">
      <c r="A26" s="99" t="s">
        <v>237</v>
      </c>
      <c r="B26" s="81" t="s">
        <v>276</v>
      </c>
      <c r="C26" s="60">
        <v>560</v>
      </c>
      <c r="D26" s="57">
        <v>100</v>
      </c>
      <c r="E26" s="58">
        <v>425</v>
      </c>
      <c r="F26" s="57">
        <f t="shared" si="5"/>
        <v>75.89285714285714</v>
      </c>
      <c r="G26" s="58">
        <v>135</v>
      </c>
      <c r="H26" s="57">
        <v>24.1</v>
      </c>
      <c r="I26" s="99" t="s">
        <v>237</v>
      </c>
      <c r="J26" s="81" t="s">
        <v>276</v>
      </c>
      <c r="K26" s="60">
        <v>465</v>
      </c>
      <c r="L26" s="57">
        <v>100</v>
      </c>
      <c r="M26" s="58">
        <v>190</v>
      </c>
      <c r="N26" s="57">
        <v>40.9</v>
      </c>
      <c r="O26" s="58">
        <v>275</v>
      </c>
      <c r="P26" s="57">
        <v>59.1</v>
      </c>
    </row>
    <row r="27" spans="1:16" s="9" customFormat="1" ht="21.75" customHeight="1">
      <c r="A27" s="99" t="s">
        <v>298</v>
      </c>
      <c r="B27" s="81" t="s">
        <v>292</v>
      </c>
      <c r="C27" s="212">
        <v>371</v>
      </c>
      <c r="D27" s="205">
        <v>100</v>
      </c>
      <c r="E27" s="212">
        <v>246</v>
      </c>
      <c r="F27" s="57">
        <f t="shared" si="5"/>
        <v>66.30727762803235</v>
      </c>
      <c r="G27" s="212">
        <v>125</v>
      </c>
      <c r="H27" s="205">
        <v>33.692722371967655</v>
      </c>
      <c r="I27" s="99" t="s">
        <v>298</v>
      </c>
      <c r="J27" s="81" t="s">
        <v>292</v>
      </c>
      <c r="K27" s="212">
        <v>431</v>
      </c>
      <c r="L27" s="205">
        <v>100</v>
      </c>
      <c r="M27" s="212">
        <v>190</v>
      </c>
      <c r="N27" s="205">
        <v>44.08352668213457</v>
      </c>
      <c r="O27" s="212">
        <v>241</v>
      </c>
      <c r="P27" s="205">
        <v>55.91647331786543</v>
      </c>
    </row>
    <row r="28" spans="1:16" s="9" customFormat="1" ht="21.75" customHeight="1">
      <c r="A28" s="99" t="s">
        <v>309</v>
      </c>
      <c r="B28" s="117" t="s">
        <v>314</v>
      </c>
      <c r="C28" s="218">
        <v>362</v>
      </c>
      <c r="D28" s="205">
        <v>100</v>
      </c>
      <c r="E28" s="212">
        <v>232</v>
      </c>
      <c r="F28" s="57">
        <f t="shared" si="5"/>
        <v>64.08839779005525</v>
      </c>
      <c r="G28" s="212">
        <v>130</v>
      </c>
      <c r="H28" s="205">
        <v>35.91160220994475</v>
      </c>
      <c r="I28" s="99" t="s">
        <v>309</v>
      </c>
      <c r="J28" s="117" t="s">
        <v>314</v>
      </c>
      <c r="K28" s="218">
        <v>428</v>
      </c>
      <c r="L28" s="205">
        <v>100</v>
      </c>
      <c r="M28" s="212">
        <v>177</v>
      </c>
      <c r="N28" s="205">
        <v>41.35514018691589</v>
      </c>
      <c r="O28" s="212">
        <v>251</v>
      </c>
      <c r="P28" s="205">
        <v>58.64485981308411</v>
      </c>
    </row>
    <row r="29" spans="1:16" s="9" customFormat="1" ht="21.75" customHeight="1">
      <c r="A29" s="99" t="s">
        <v>365</v>
      </c>
      <c r="B29" s="117" t="s">
        <v>366</v>
      </c>
      <c r="C29" s="218">
        <v>347</v>
      </c>
      <c r="D29" s="205">
        <v>100</v>
      </c>
      <c r="E29" s="212">
        <v>214</v>
      </c>
      <c r="F29" s="57">
        <f t="shared" si="5"/>
        <v>61.67146974063401</v>
      </c>
      <c r="G29" s="212">
        <v>133</v>
      </c>
      <c r="H29" s="205">
        <v>38.3</v>
      </c>
      <c r="I29" s="99" t="s">
        <v>365</v>
      </c>
      <c r="J29" s="117" t="s">
        <v>366</v>
      </c>
      <c r="K29" s="218">
        <v>414</v>
      </c>
      <c r="L29" s="205">
        <v>100</v>
      </c>
      <c r="M29" s="212">
        <v>168</v>
      </c>
      <c r="N29" s="205">
        <v>40.6</v>
      </c>
      <c r="O29" s="212">
        <v>246</v>
      </c>
      <c r="P29" s="205">
        <v>59.4</v>
      </c>
    </row>
    <row r="30" spans="1:16" s="9" customFormat="1" ht="21.75" customHeight="1">
      <c r="A30" s="98" t="s">
        <v>367</v>
      </c>
      <c r="B30" s="103" t="s">
        <v>368</v>
      </c>
      <c r="C30" s="219">
        <v>388</v>
      </c>
      <c r="D30" s="220">
        <v>100</v>
      </c>
      <c r="E30" s="219">
        <v>267</v>
      </c>
      <c r="F30" s="65">
        <f t="shared" si="5"/>
        <v>68.81443298969072</v>
      </c>
      <c r="G30" s="219">
        <v>121</v>
      </c>
      <c r="H30" s="220">
        <f>G30/C30*100</f>
        <v>31.185567010309278</v>
      </c>
      <c r="I30" s="98" t="s">
        <v>367</v>
      </c>
      <c r="J30" s="103" t="s">
        <v>369</v>
      </c>
      <c r="K30" s="219">
        <v>342</v>
      </c>
      <c r="L30" s="220">
        <v>100</v>
      </c>
      <c r="M30" s="219">
        <v>177</v>
      </c>
      <c r="N30" s="220">
        <f>M30/K30*100</f>
        <v>51.75438596491229</v>
      </c>
      <c r="O30" s="219">
        <v>165</v>
      </c>
      <c r="P30" s="220">
        <f>O30/K30*100</f>
        <v>48.24561403508772</v>
      </c>
    </row>
    <row r="31" spans="1:16" s="9" customFormat="1" ht="18" customHeight="1">
      <c r="A31" s="58"/>
      <c r="B31" s="58"/>
      <c r="C31" s="179"/>
      <c r="D31" s="179"/>
      <c r="E31" s="179"/>
      <c r="F31" s="58"/>
      <c r="G31" s="58"/>
      <c r="H31" s="58"/>
      <c r="I31" s="99"/>
      <c r="J31" s="117"/>
      <c r="K31" s="179"/>
      <c r="L31" s="179"/>
      <c r="M31" s="179"/>
      <c r="N31" s="57"/>
      <c r="O31" s="58"/>
      <c r="P31" s="57"/>
    </row>
    <row r="32" spans="1:16" s="9" customFormat="1" ht="18" customHeight="1">
      <c r="A32" s="58"/>
      <c r="B32" s="58"/>
      <c r="C32" s="179"/>
      <c r="D32" s="179"/>
      <c r="E32" s="179"/>
      <c r="F32" s="58"/>
      <c r="G32" s="58"/>
      <c r="H32" s="58"/>
      <c r="I32" s="99"/>
      <c r="J32" s="117"/>
      <c r="K32" s="179"/>
      <c r="L32" s="179"/>
      <c r="M32" s="179"/>
      <c r="N32" s="57"/>
      <c r="O32" s="58"/>
      <c r="P32" s="57"/>
    </row>
    <row r="33" spans="1:16" s="9" customFormat="1" ht="18" customHeight="1">
      <c r="A33" s="58"/>
      <c r="B33" s="58"/>
      <c r="C33" s="58"/>
      <c r="D33" s="58"/>
      <c r="E33" s="58"/>
      <c r="F33" s="58"/>
      <c r="G33" s="58"/>
      <c r="H33" s="58"/>
      <c r="I33" s="155"/>
      <c r="J33" s="118"/>
      <c r="K33" s="58"/>
      <c r="L33" s="58"/>
      <c r="M33" s="58"/>
      <c r="N33" s="57"/>
      <c r="O33" s="58"/>
      <c r="P33" s="57"/>
    </row>
    <row r="34" spans="1:16" s="9" customFormat="1" ht="18" customHeight="1">
      <c r="A34" s="58"/>
      <c r="B34" s="58"/>
      <c r="C34" s="58"/>
      <c r="D34" s="58"/>
      <c r="E34" s="58"/>
      <c r="F34" s="58"/>
      <c r="G34" s="58"/>
      <c r="H34" s="58"/>
      <c r="I34" s="99"/>
      <c r="J34" s="117"/>
      <c r="K34" s="58"/>
      <c r="L34" s="58"/>
      <c r="M34" s="58"/>
      <c r="N34" s="57"/>
      <c r="O34" s="58"/>
      <c r="P34" s="57"/>
    </row>
    <row r="35" spans="9:16" ht="18.75" customHeight="1">
      <c r="I35" s="99"/>
      <c r="J35" s="117"/>
      <c r="K35" s="58"/>
      <c r="L35" s="58"/>
      <c r="M35" s="58"/>
      <c r="N35" s="57"/>
      <c r="O35" s="58"/>
      <c r="P35" s="57"/>
    </row>
    <row r="36" spans="9:16" ht="15">
      <c r="I36" s="99"/>
      <c r="J36" s="117"/>
      <c r="K36" s="58"/>
      <c r="L36" s="58"/>
      <c r="M36" s="58"/>
      <c r="N36" s="57"/>
      <c r="O36" s="58"/>
      <c r="P36" s="57"/>
    </row>
    <row r="37" spans="9:12" ht="15">
      <c r="I37" s="123"/>
      <c r="J37" s="123"/>
      <c r="K37" s="123"/>
      <c r="L37" s="123"/>
    </row>
    <row r="38" spans="1:16" ht="15">
      <c r="A38" s="250" t="str">
        <f>"- "&amp;Sheet1!B8&amp;" -"</f>
        <v>- 40 -</v>
      </c>
      <c r="B38" s="250"/>
      <c r="C38" s="250"/>
      <c r="D38" s="250"/>
      <c r="E38" s="250"/>
      <c r="F38" s="250"/>
      <c r="G38" s="250"/>
      <c r="H38" s="250"/>
      <c r="I38" s="250" t="str">
        <f>"- "&amp;Sheet1!C8&amp;" -"</f>
        <v>- 41 -</v>
      </c>
      <c r="J38" s="250"/>
      <c r="K38" s="250"/>
      <c r="L38" s="250"/>
      <c r="M38" s="250"/>
      <c r="N38" s="250"/>
      <c r="O38" s="250"/>
      <c r="P38" s="250"/>
    </row>
    <row r="39" ht="16.5" customHeight="1"/>
    <row r="40" ht="18.75">
      <c r="A40" s="29"/>
    </row>
    <row r="42" spans="9:15" ht="15">
      <c r="I42" s="79"/>
      <c r="J42" s="79"/>
      <c r="K42" s="79"/>
      <c r="L42" s="79"/>
      <c r="M42" s="79"/>
      <c r="N42" s="79"/>
      <c r="O42" s="79"/>
    </row>
  </sheetData>
  <sheetProtection/>
  <mergeCells count="22">
    <mergeCell ref="A19:B19"/>
    <mergeCell ref="K4:L5"/>
    <mergeCell ref="I7:J7"/>
    <mergeCell ref="K7:O7"/>
    <mergeCell ref="G4:H5"/>
    <mergeCell ref="C4:D5"/>
    <mergeCell ref="A38:H38"/>
    <mergeCell ref="I38:P38"/>
    <mergeCell ref="M4:N5"/>
    <mergeCell ref="A7:B7"/>
    <mergeCell ref="O4:P5"/>
    <mergeCell ref="C7:G7"/>
    <mergeCell ref="B4:B6"/>
    <mergeCell ref="E4:F5"/>
    <mergeCell ref="K19:P19"/>
    <mergeCell ref="A4:A6"/>
    <mergeCell ref="A1:H1"/>
    <mergeCell ref="A2:H2"/>
    <mergeCell ref="C19:G19"/>
    <mergeCell ref="I4:J6"/>
    <mergeCell ref="I1:P1"/>
    <mergeCell ref="I2:P2"/>
  </mergeCells>
  <printOptions/>
  <pageMargins left="0.6299212598425197" right="0.3937007874015748" top="0.5905511811023623" bottom="0.012254901960784314" header="0.5118110236220472" footer="0.708661417322834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3"/>
  <sheetViews>
    <sheetView tabSelected="1" view="pageBreakPreview" zoomScale="80" zoomScaleNormal="75" zoomScaleSheetLayoutView="80" zoomScalePageLayoutView="70" workbookViewId="0" topLeftCell="A1">
      <selection activeCell="U25" sqref="U25"/>
    </sheetView>
  </sheetViews>
  <sheetFormatPr defaultColWidth="9.00390625" defaultRowHeight="16.5"/>
  <cols>
    <col min="1" max="2" width="12.50390625" style="16" customWidth="1"/>
    <col min="3" max="10" width="8.00390625" style="16" customWidth="1"/>
    <col min="11" max="11" width="12.50390625" style="16" customWidth="1"/>
    <col min="12" max="12" width="11.375" style="16" customWidth="1"/>
    <col min="13" max="16" width="8.00390625" style="16" customWidth="1"/>
    <col min="17" max="18" width="8.50390625" style="16" customWidth="1"/>
    <col min="19" max="20" width="8.00390625" style="16" customWidth="1"/>
    <col min="21" max="16384" width="9.00390625" style="16" customWidth="1"/>
  </cols>
  <sheetData>
    <row r="1" spans="1:20" s="20" customFormat="1" ht="27.75" customHeight="1">
      <c r="A1" s="229" t="s">
        <v>240</v>
      </c>
      <c r="B1" s="229"/>
      <c r="C1" s="229"/>
      <c r="D1" s="229"/>
      <c r="E1" s="229"/>
      <c r="F1" s="229"/>
      <c r="G1" s="229"/>
      <c r="H1" s="229"/>
      <c r="I1" s="229"/>
      <c r="J1" s="229"/>
      <c r="K1" s="229" t="s">
        <v>291</v>
      </c>
      <c r="L1" s="229"/>
      <c r="M1" s="229"/>
      <c r="N1" s="229"/>
      <c r="O1" s="229"/>
      <c r="P1" s="229"/>
      <c r="Q1" s="229"/>
      <c r="R1" s="229"/>
      <c r="S1" s="229"/>
      <c r="T1" s="229"/>
    </row>
    <row r="2" spans="1:20" s="122" customFormat="1" ht="19.5" customHeight="1">
      <c r="A2" s="286" t="s">
        <v>290</v>
      </c>
      <c r="B2" s="286"/>
      <c r="C2" s="286"/>
      <c r="D2" s="286"/>
      <c r="E2" s="286"/>
      <c r="F2" s="286"/>
      <c r="G2" s="286"/>
      <c r="H2" s="286"/>
      <c r="I2" s="286"/>
      <c r="J2" s="286"/>
      <c r="K2" s="337" t="s">
        <v>277</v>
      </c>
      <c r="L2" s="286"/>
      <c r="M2" s="286"/>
      <c r="N2" s="286"/>
      <c r="O2" s="286"/>
      <c r="P2" s="286"/>
      <c r="Q2" s="286"/>
      <c r="R2" s="286"/>
      <c r="S2" s="286"/>
      <c r="T2" s="286"/>
    </row>
    <row r="3" spans="2:20" s="9" customFormat="1" ht="3.75" customHeight="1">
      <c r="B3" s="2"/>
      <c r="C3" s="2"/>
      <c r="D3" s="2"/>
      <c r="E3" s="2"/>
      <c r="F3" s="2"/>
      <c r="G3" s="2"/>
      <c r="H3" s="2"/>
      <c r="I3" s="2"/>
      <c r="J3" s="2"/>
      <c r="M3" s="2"/>
      <c r="N3" s="2"/>
      <c r="O3" s="2"/>
      <c r="P3" s="2"/>
      <c r="Q3" s="2"/>
      <c r="R3" s="2"/>
      <c r="S3" s="3"/>
      <c r="T3" s="6"/>
    </row>
    <row r="4" spans="1:20" s="25" customFormat="1" ht="22.5" customHeight="1">
      <c r="A4" s="319" t="s">
        <v>91</v>
      </c>
      <c r="B4" s="237" t="s">
        <v>53</v>
      </c>
      <c r="C4" s="287" t="s">
        <v>128</v>
      </c>
      <c r="D4" s="288"/>
      <c r="E4" s="331" t="s">
        <v>278</v>
      </c>
      <c r="F4" s="332"/>
      <c r="G4" s="331" t="s">
        <v>279</v>
      </c>
      <c r="H4" s="332"/>
      <c r="I4" s="301" t="s">
        <v>280</v>
      </c>
      <c r="J4" s="288"/>
      <c r="K4" s="319" t="s">
        <v>91</v>
      </c>
      <c r="L4" s="321"/>
      <c r="M4" s="287" t="s">
        <v>128</v>
      </c>
      <c r="N4" s="288"/>
      <c r="O4" s="331" t="s">
        <v>278</v>
      </c>
      <c r="P4" s="332"/>
      <c r="Q4" s="331" t="s">
        <v>279</v>
      </c>
      <c r="R4" s="332"/>
      <c r="S4" s="301" t="s">
        <v>280</v>
      </c>
      <c r="T4" s="288"/>
    </row>
    <row r="5" spans="1:20" s="25" customFormat="1" ht="36" customHeight="1">
      <c r="A5" s="261"/>
      <c r="B5" s="268"/>
      <c r="C5" s="289"/>
      <c r="D5" s="290"/>
      <c r="E5" s="335"/>
      <c r="F5" s="336"/>
      <c r="G5" s="333"/>
      <c r="H5" s="334"/>
      <c r="I5" s="289"/>
      <c r="J5" s="290"/>
      <c r="K5" s="261"/>
      <c r="L5" s="262"/>
      <c r="M5" s="289"/>
      <c r="N5" s="290"/>
      <c r="O5" s="335"/>
      <c r="P5" s="336"/>
      <c r="Q5" s="333"/>
      <c r="R5" s="334"/>
      <c r="S5" s="289"/>
      <c r="T5" s="290"/>
    </row>
    <row r="6" spans="1:20" s="25" customFormat="1" ht="19.5" customHeight="1">
      <c r="A6" s="320"/>
      <c r="B6" s="279"/>
      <c r="C6" s="152" t="s">
        <v>264</v>
      </c>
      <c r="D6" s="92" t="s">
        <v>159</v>
      </c>
      <c r="E6" s="152" t="s">
        <v>264</v>
      </c>
      <c r="F6" s="92" t="s">
        <v>159</v>
      </c>
      <c r="G6" s="152" t="s">
        <v>264</v>
      </c>
      <c r="H6" s="92" t="s">
        <v>159</v>
      </c>
      <c r="I6" s="152" t="s">
        <v>264</v>
      </c>
      <c r="J6" s="92" t="s">
        <v>159</v>
      </c>
      <c r="K6" s="320"/>
      <c r="L6" s="320"/>
      <c r="M6" s="152" t="s">
        <v>264</v>
      </c>
      <c r="N6" s="92" t="s">
        <v>159</v>
      </c>
      <c r="O6" s="152" t="s">
        <v>264</v>
      </c>
      <c r="P6" s="92" t="s">
        <v>159</v>
      </c>
      <c r="Q6" s="152" t="s">
        <v>264</v>
      </c>
      <c r="R6" s="92" t="s">
        <v>159</v>
      </c>
      <c r="S6" s="152" t="s">
        <v>264</v>
      </c>
      <c r="T6" s="92" t="s">
        <v>159</v>
      </c>
    </row>
    <row r="7" spans="1:20" s="26" customFormat="1" ht="21.75" customHeight="1">
      <c r="A7" s="326"/>
      <c r="B7" s="326"/>
      <c r="C7" s="246" t="s">
        <v>241</v>
      </c>
      <c r="D7" s="247"/>
      <c r="E7" s="247"/>
      <c r="F7" s="247"/>
      <c r="G7" s="247"/>
      <c r="H7" s="247"/>
      <c r="I7" s="247"/>
      <c r="J7" s="247"/>
      <c r="K7" s="286"/>
      <c r="L7" s="286"/>
      <c r="M7" s="329" t="s">
        <v>163</v>
      </c>
      <c r="N7" s="330"/>
      <c r="O7" s="330"/>
      <c r="P7" s="330"/>
      <c r="Q7" s="330"/>
      <c r="R7" s="330"/>
      <c r="S7" s="330"/>
      <c r="T7" s="330"/>
    </row>
    <row r="8" spans="1:20" s="9" customFormat="1" ht="21.75" customHeight="1">
      <c r="A8" s="85" t="s">
        <v>208</v>
      </c>
      <c r="B8" s="80" t="s">
        <v>37</v>
      </c>
      <c r="C8" s="58">
        <f>SUM(C9:C18)</f>
        <v>9255</v>
      </c>
      <c r="D8" s="57">
        <v>100</v>
      </c>
      <c r="E8" s="58">
        <f>SUM(E9:E18)</f>
        <v>7735</v>
      </c>
      <c r="F8" s="57">
        <f>E8/C8*100</f>
        <v>83.57644516477579</v>
      </c>
      <c r="G8" s="58">
        <f>SUM(G9:G18)</f>
        <v>1344</v>
      </c>
      <c r="H8" s="57">
        <f>G8/C8*100</f>
        <v>14.521880064829823</v>
      </c>
      <c r="I8" s="58">
        <f>I9+I10+I11+I12+I13+I14+I15+I16+I17+I18</f>
        <v>176</v>
      </c>
      <c r="J8" s="57">
        <f>I8/C8*100</f>
        <v>1.9016747703943813</v>
      </c>
      <c r="K8" s="159" t="s">
        <v>208</v>
      </c>
      <c r="L8" s="87" t="s">
        <v>37</v>
      </c>
      <c r="M8" s="58">
        <f>M9+M10+M11+M12+M13+M14+M15+M16+M17+M18</f>
        <v>124</v>
      </c>
      <c r="N8" s="57">
        <v>100</v>
      </c>
      <c r="O8" s="58">
        <f>O9+O10+O11+O12+O13+O14+O15+O16+O17+O18</f>
        <v>120</v>
      </c>
      <c r="P8" s="57">
        <f>O8/M8*100</f>
        <v>96.7741935483871</v>
      </c>
      <c r="Q8" s="58">
        <f>Q9+Q10+Q11+Q12+Q13+Q14+Q15+Q16+Q17+Q18</f>
        <v>4</v>
      </c>
      <c r="R8" s="57">
        <f>Q8/M8*100</f>
        <v>3.225806451612903</v>
      </c>
      <c r="S8" s="58">
        <v>0</v>
      </c>
      <c r="T8" s="57">
        <v>0</v>
      </c>
    </row>
    <row r="9" spans="1:20" s="9" customFormat="1" ht="21.75" customHeight="1">
      <c r="A9" s="97" t="s">
        <v>341</v>
      </c>
      <c r="B9" s="81" t="s">
        <v>38</v>
      </c>
      <c r="C9" s="121">
        <v>1296</v>
      </c>
      <c r="D9" s="57">
        <v>100</v>
      </c>
      <c r="E9" s="121">
        <v>703</v>
      </c>
      <c r="F9" s="57">
        <f aca="true" t="shared" si="0" ref="F9:F16">E9/C9*100</f>
        <v>54.24382716049383</v>
      </c>
      <c r="G9" s="121">
        <v>443</v>
      </c>
      <c r="H9" s="57">
        <f aca="true" t="shared" si="1" ref="H9:H16">G9/C9*100</f>
        <v>34.1820987654321</v>
      </c>
      <c r="I9" s="58">
        <v>150</v>
      </c>
      <c r="J9" s="57">
        <v>11.574074074074074</v>
      </c>
      <c r="K9" s="99" t="s">
        <v>341</v>
      </c>
      <c r="L9" s="81" t="s">
        <v>38</v>
      </c>
      <c r="M9" s="58">
        <v>11</v>
      </c>
      <c r="N9" s="57">
        <v>100</v>
      </c>
      <c r="O9" s="58">
        <v>10</v>
      </c>
      <c r="P9" s="57">
        <f aca="true" t="shared" si="2" ref="P9:P16">O9/M9*100</f>
        <v>90.9090909090909</v>
      </c>
      <c r="Q9" s="58">
        <v>1</v>
      </c>
      <c r="R9" s="57">
        <v>9.090909090909092</v>
      </c>
      <c r="S9" s="58">
        <v>0</v>
      </c>
      <c r="T9" s="58">
        <v>0</v>
      </c>
    </row>
    <row r="10" spans="1:21" s="9" customFormat="1" ht="21.75" customHeight="1">
      <c r="A10" s="97" t="s">
        <v>342</v>
      </c>
      <c r="B10" s="81" t="s">
        <v>39</v>
      </c>
      <c r="C10" s="121">
        <v>872</v>
      </c>
      <c r="D10" s="57">
        <v>100</v>
      </c>
      <c r="E10" s="121">
        <v>628</v>
      </c>
      <c r="F10" s="57">
        <f t="shared" si="0"/>
        <v>72.01834862385321</v>
      </c>
      <c r="G10" s="121">
        <v>222</v>
      </c>
      <c r="H10" s="57">
        <f t="shared" si="1"/>
        <v>25.458715596330272</v>
      </c>
      <c r="I10" s="58">
        <v>22</v>
      </c>
      <c r="J10" s="57">
        <v>2.522935779816514</v>
      </c>
      <c r="K10" s="99" t="s">
        <v>342</v>
      </c>
      <c r="L10" s="81" t="s">
        <v>39</v>
      </c>
      <c r="M10" s="58">
        <v>16</v>
      </c>
      <c r="N10" s="57">
        <v>100</v>
      </c>
      <c r="O10" s="58">
        <v>14</v>
      </c>
      <c r="P10" s="57">
        <f t="shared" si="2"/>
        <v>87.5</v>
      </c>
      <c r="Q10" s="58">
        <v>2</v>
      </c>
      <c r="R10" s="57">
        <v>12.5</v>
      </c>
      <c r="S10" s="58">
        <v>0</v>
      </c>
      <c r="T10" s="58">
        <v>0</v>
      </c>
      <c r="U10" s="58"/>
    </row>
    <row r="11" spans="1:20" s="9" customFormat="1" ht="21.75" customHeight="1">
      <c r="A11" s="97" t="s">
        <v>343</v>
      </c>
      <c r="B11" s="81" t="s">
        <v>40</v>
      </c>
      <c r="C11" s="58">
        <v>886</v>
      </c>
      <c r="D11" s="57">
        <v>100</v>
      </c>
      <c r="E11" s="58">
        <v>667</v>
      </c>
      <c r="F11" s="57">
        <f t="shared" si="0"/>
        <v>75.2821670428894</v>
      </c>
      <c r="G11" s="58">
        <v>215</v>
      </c>
      <c r="H11" s="57">
        <f t="shared" si="1"/>
        <v>24.266365688487586</v>
      </c>
      <c r="I11" s="58">
        <v>4</v>
      </c>
      <c r="J11" s="57">
        <v>0.4514672686230248</v>
      </c>
      <c r="K11" s="99" t="s">
        <v>343</v>
      </c>
      <c r="L11" s="81" t="s">
        <v>40</v>
      </c>
      <c r="M11" s="58">
        <v>19</v>
      </c>
      <c r="N11" s="57">
        <v>100</v>
      </c>
      <c r="O11" s="58">
        <v>18</v>
      </c>
      <c r="P11" s="57">
        <f t="shared" si="2"/>
        <v>94.73684210526315</v>
      </c>
      <c r="Q11" s="58">
        <v>1</v>
      </c>
      <c r="R11" s="57">
        <v>5.263157894736842</v>
      </c>
      <c r="S11" s="58">
        <v>0</v>
      </c>
      <c r="T11" s="57">
        <v>0</v>
      </c>
    </row>
    <row r="12" spans="1:20" s="9" customFormat="1" ht="21.75" customHeight="1">
      <c r="A12" s="97" t="s">
        <v>344</v>
      </c>
      <c r="B12" s="81" t="s">
        <v>41</v>
      </c>
      <c r="C12" s="121">
        <v>991</v>
      </c>
      <c r="D12" s="57">
        <v>100</v>
      </c>
      <c r="E12" s="121">
        <v>874</v>
      </c>
      <c r="F12" s="57">
        <f t="shared" si="0"/>
        <v>88.19374369323916</v>
      </c>
      <c r="G12" s="58">
        <v>117</v>
      </c>
      <c r="H12" s="57">
        <f t="shared" si="1"/>
        <v>11.806256306760847</v>
      </c>
      <c r="I12" s="121">
        <v>0</v>
      </c>
      <c r="J12" s="57">
        <v>0</v>
      </c>
      <c r="K12" s="99" t="s">
        <v>344</v>
      </c>
      <c r="L12" s="81" t="s">
        <v>41</v>
      </c>
      <c r="M12" s="58">
        <v>16</v>
      </c>
      <c r="N12" s="57">
        <v>100</v>
      </c>
      <c r="O12" s="58">
        <v>16</v>
      </c>
      <c r="P12" s="57">
        <f t="shared" si="2"/>
        <v>100</v>
      </c>
      <c r="Q12" s="57">
        <v>0</v>
      </c>
      <c r="R12" s="57">
        <v>0</v>
      </c>
      <c r="S12" s="58">
        <v>0</v>
      </c>
      <c r="T12" s="57">
        <v>0</v>
      </c>
    </row>
    <row r="13" spans="1:20" s="9" customFormat="1" ht="21.75" customHeight="1">
      <c r="A13" s="97" t="s">
        <v>345</v>
      </c>
      <c r="B13" s="81" t="s">
        <v>42</v>
      </c>
      <c r="C13" s="121">
        <v>1055</v>
      </c>
      <c r="D13" s="57">
        <v>100</v>
      </c>
      <c r="E13" s="121">
        <v>855</v>
      </c>
      <c r="F13" s="57">
        <f t="shared" si="0"/>
        <v>81.04265402843602</v>
      </c>
      <c r="G13" s="58">
        <v>200</v>
      </c>
      <c r="H13" s="57">
        <f t="shared" si="1"/>
        <v>18.95734597156398</v>
      </c>
      <c r="I13" s="121">
        <v>0</v>
      </c>
      <c r="J13" s="57">
        <v>0</v>
      </c>
      <c r="K13" s="99" t="s">
        <v>345</v>
      </c>
      <c r="L13" s="81" t="s">
        <v>42</v>
      </c>
      <c r="M13" s="60">
        <v>15</v>
      </c>
      <c r="N13" s="57">
        <v>100</v>
      </c>
      <c r="O13" s="58">
        <v>15</v>
      </c>
      <c r="P13" s="57">
        <f t="shared" si="2"/>
        <v>100</v>
      </c>
      <c r="Q13" s="57">
        <v>0</v>
      </c>
      <c r="R13" s="57">
        <v>0</v>
      </c>
      <c r="S13" s="58">
        <v>0</v>
      </c>
      <c r="T13" s="57">
        <v>0</v>
      </c>
    </row>
    <row r="14" spans="1:20" s="9" customFormat="1" ht="21.75" customHeight="1">
      <c r="A14" s="99" t="s">
        <v>237</v>
      </c>
      <c r="B14" s="81" t="s">
        <v>276</v>
      </c>
      <c r="C14" s="121">
        <v>1036</v>
      </c>
      <c r="D14" s="57">
        <v>100</v>
      </c>
      <c r="E14" s="121">
        <v>929</v>
      </c>
      <c r="F14" s="57">
        <f t="shared" si="0"/>
        <v>89.67181467181467</v>
      </c>
      <c r="G14" s="58">
        <v>107</v>
      </c>
      <c r="H14" s="57">
        <f t="shared" si="1"/>
        <v>10.328185328185329</v>
      </c>
      <c r="I14" s="121">
        <v>0</v>
      </c>
      <c r="J14" s="121">
        <v>0</v>
      </c>
      <c r="K14" s="99" t="s">
        <v>237</v>
      </c>
      <c r="L14" s="81" t="s">
        <v>276</v>
      </c>
      <c r="M14" s="60">
        <v>11</v>
      </c>
      <c r="N14" s="57">
        <v>100</v>
      </c>
      <c r="O14" s="58">
        <v>11</v>
      </c>
      <c r="P14" s="57">
        <f t="shared" si="2"/>
        <v>100</v>
      </c>
      <c r="Q14" s="58">
        <v>0</v>
      </c>
      <c r="R14" s="58">
        <v>0</v>
      </c>
      <c r="S14" s="58">
        <v>0</v>
      </c>
      <c r="T14" s="57">
        <v>0</v>
      </c>
    </row>
    <row r="15" spans="1:20" s="9" customFormat="1" ht="21.75" customHeight="1">
      <c r="A15" s="99" t="s">
        <v>298</v>
      </c>
      <c r="B15" s="81" t="s">
        <v>292</v>
      </c>
      <c r="C15" s="58">
        <v>813</v>
      </c>
      <c r="D15" s="57">
        <v>100</v>
      </c>
      <c r="E15" s="58">
        <v>776</v>
      </c>
      <c r="F15" s="57">
        <f t="shared" si="0"/>
        <v>95.44895448954489</v>
      </c>
      <c r="G15" s="58">
        <v>37</v>
      </c>
      <c r="H15" s="57">
        <f t="shared" si="1"/>
        <v>4.551045510455105</v>
      </c>
      <c r="I15" s="121">
        <v>0</v>
      </c>
      <c r="J15" s="121">
        <v>0</v>
      </c>
      <c r="K15" s="99" t="s">
        <v>298</v>
      </c>
      <c r="L15" s="81" t="s">
        <v>292</v>
      </c>
      <c r="M15" s="58">
        <v>11</v>
      </c>
      <c r="N15" s="57">
        <v>100</v>
      </c>
      <c r="O15" s="58">
        <v>11</v>
      </c>
      <c r="P15" s="57">
        <f t="shared" si="2"/>
        <v>100</v>
      </c>
      <c r="Q15" s="58">
        <v>0</v>
      </c>
      <c r="R15" s="58">
        <v>0</v>
      </c>
      <c r="S15" s="58">
        <v>0</v>
      </c>
      <c r="T15" s="57">
        <v>0</v>
      </c>
    </row>
    <row r="16" spans="1:20" s="9" customFormat="1" ht="21.75" customHeight="1">
      <c r="A16" s="99" t="s">
        <v>309</v>
      </c>
      <c r="B16" s="81" t="s">
        <v>314</v>
      </c>
      <c r="C16" s="58">
        <v>797</v>
      </c>
      <c r="D16" s="57">
        <v>100</v>
      </c>
      <c r="E16" s="58">
        <v>794</v>
      </c>
      <c r="F16" s="57">
        <f t="shared" si="0"/>
        <v>99.62358845671268</v>
      </c>
      <c r="G16" s="58">
        <v>3</v>
      </c>
      <c r="H16" s="57">
        <f t="shared" si="1"/>
        <v>0.37641154328732745</v>
      </c>
      <c r="I16" s="121">
        <v>0</v>
      </c>
      <c r="J16" s="121">
        <v>0</v>
      </c>
      <c r="K16" s="99" t="s">
        <v>309</v>
      </c>
      <c r="L16" s="81" t="s">
        <v>314</v>
      </c>
      <c r="M16" s="58">
        <v>7</v>
      </c>
      <c r="N16" s="57">
        <v>100</v>
      </c>
      <c r="O16" s="58">
        <v>7</v>
      </c>
      <c r="P16" s="57">
        <f t="shared" si="2"/>
        <v>100</v>
      </c>
      <c r="Q16" s="58">
        <v>0</v>
      </c>
      <c r="R16" s="58">
        <v>0</v>
      </c>
      <c r="S16" s="58">
        <v>0</v>
      </c>
      <c r="T16" s="57">
        <v>0</v>
      </c>
    </row>
    <row r="17" spans="1:20" s="9" customFormat="1" ht="21.75" customHeight="1">
      <c r="A17" s="99" t="s">
        <v>346</v>
      </c>
      <c r="B17" s="81" t="s">
        <v>315</v>
      </c>
      <c r="C17" s="58">
        <v>774</v>
      </c>
      <c r="D17" s="57">
        <v>100</v>
      </c>
      <c r="E17" s="58">
        <v>774</v>
      </c>
      <c r="F17" s="57">
        <f>E17/C17*100</f>
        <v>100</v>
      </c>
      <c r="G17" s="58">
        <v>0</v>
      </c>
      <c r="H17" s="57">
        <f>G17/C17*100</f>
        <v>0</v>
      </c>
      <c r="I17" s="121">
        <v>0</v>
      </c>
      <c r="J17" s="121">
        <v>0</v>
      </c>
      <c r="K17" s="99" t="s">
        <v>346</v>
      </c>
      <c r="L17" s="81" t="s">
        <v>315</v>
      </c>
      <c r="M17" s="58">
        <v>13</v>
      </c>
      <c r="N17" s="57">
        <v>100</v>
      </c>
      <c r="O17" s="58">
        <v>13</v>
      </c>
      <c r="P17" s="57">
        <f>O17/M17*100</f>
        <v>100</v>
      </c>
      <c r="Q17" s="58">
        <v>0</v>
      </c>
      <c r="R17" s="58">
        <v>0</v>
      </c>
      <c r="S17" s="58">
        <v>0</v>
      </c>
      <c r="T17" s="57">
        <v>0</v>
      </c>
    </row>
    <row r="18" spans="1:20" s="9" customFormat="1" ht="21.75" customHeight="1">
      <c r="A18" s="99" t="s">
        <v>370</v>
      </c>
      <c r="B18" s="81" t="s">
        <v>368</v>
      </c>
      <c r="C18" s="58">
        <v>735</v>
      </c>
      <c r="D18" s="57">
        <v>100</v>
      </c>
      <c r="E18" s="58">
        <v>735</v>
      </c>
      <c r="F18" s="57">
        <f>E18/C18*100</f>
        <v>100</v>
      </c>
      <c r="G18" s="58">
        <v>0</v>
      </c>
      <c r="H18" s="57">
        <f>G18/C18*100</f>
        <v>0</v>
      </c>
      <c r="I18" s="121">
        <v>0</v>
      </c>
      <c r="J18" s="121">
        <v>0</v>
      </c>
      <c r="K18" s="99" t="s">
        <v>371</v>
      </c>
      <c r="L18" s="81" t="s">
        <v>368</v>
      </c>
      <c r="M18" s="58">
        <v>5</v>
      </c>
      <c r="N18" s="57">
        <v>100</v>
      </c>
      <c r="O18" s="58">
        <v>5</v>
      </c>
      <c r="P18" s="57">
        <f>O18/M18*100</f>
        <v>100</v>
      </c>
      <c r="Q18" s="58">
        <v>0</v>
      </c>
      <c r="R18" s="58">
        <v>0</v>
      </c>
      <c r="S18" s="58">
        <v>0</v>
      </c>
      <c r="T18" s="57">
        <v>0</v>
      </c>
    </row>
    <row r="19" spans="1:20" s="9" customFormat="1" ht="21.75" customHeight="1">
      <c r="A19" s="286"/>
      <c r="B19" s="286"/>
      <c r="C19" s="242" t="s">
        <v>242</v>
      </c>
      <c r="D19" s="243"/>
      <c r="E19" s="243"/>
      <c r="F19" s="243"/>
      <c r="G19" s="243"/>
      <c r="H19" s="243"/>
      <c r="I19" s="243"/>
      <c r="J19" s="243"/>
      <c r="K19" s="160"/>
      <c r="L19" s="160"/>
      <c r="M19" s="227" t="s">
        <v>262</v>
      </c>
      <c r="N19" s="228"/>
      <c r="O19" s="228"/>
      <c r="P19" s="228"/>
      <c r="Q19" s="228"/>
      <c r="R19" s="228"/>
      <c r="S19" s="228"/>
      <c r="T19" s="228"/>
    </row>
    <row r="20" spans="1:20" s="9" customFormat="1" ht="21.75" customHeight="1">
      <c r="A20" s="85" t="s">
        <v>208</v>
      </c>
      <c r="B20" s="80" t="s">
        <v>37</v>
      </c>
      <c r="C20" s="58">
        <f>SUM(C21:C30)</f>
        <v>4731</v>
      </c>
      <c r="D20" s="57">
        <v>100</v>
      </c>
      <c r="E20" s="58">
        <f>E21+E22+E23+E24+E25+E26+E27+E28+E29+E30</f>
        <v>3865</v>
      </c>
      <c r="F20" s="57">
        <f>E20/C20*100</f>
        <v>81.69520186007186</v>
      </c>
      <c r="G20" s="58">
        <f>G21+G22+G23+G24+G25+G26+G27+G28+G29+G30</f>
        <v>680</v>
      </c>
      <c r="H20" s="57">
        <f>G20/C20*100</f>
        <v>14.373282604100613</v>
      </c>
      <c r="I20" s="58">
        <f>I21+I22+I23+I24+I25+I26+I27+I28+I29+I30</f>
        <v>140</v>
      </c>
      <c r="J20" s="57">
        <f>I20/C20*100</f>
        <v>2.9592052420207144</v>
      </c>
      <c r="K20" s="159" t="s">
        <v>208</v>
      </c>
      <c r="L20" s="87" t="s">
        <v>37</v>
      </c>
      <c r="M20" s="58">
        <f>M21+M22+M23+M24+M25+M26+M27+M28+M29+M30</f>
        <v>4400</v>
      </c>
      <c r="N20" s="57">
        <v>100</v>
      </c>
      <c r="O20" s="58">
        <f>O21+O22+O23+O24+O25+O26+O27+O28+O29+O30</f>
        <v>3750</v>
      </c>
      <c r="P20" s="57">
        <f>O20/M20*100</f>
        <v>85.22727272727273</v>
      </c>
      <c r="Q20" s="58">
        <f>SUM(Q21:Q30)</f>
        <v>614</v>
      </c>
      <c r="R20" s="57">
        <f>Q20/M20*100</f>
        <v>13.954545454545455</v>
      </c>
      <c r="S20" s="58">
        <f>S21+S22+S23+S24+S25+S26+S27+S28+S29+S30</f>
        <v>36</v>
      </c>
      <c r="T20" s="57">
        <v>1.9447779111644656</v>
      </c>
    </row>
    <row r="21" spans="1:20" s="9" customFormat="1" ht="21.75" customHeight="1">
      <c r="A21" s="99" t="s">
        <v>341</v>
      </c>
      <c r="B21" s="81" t="s">
        <v>38</v>
      </c>
      <c r="C21" s="121">
        <v>778</v>
      </c>
      <c r="D21" s="57">
        <v>100</v>
      </c>
      <c r="E21" s="121">
        <v>386</v>
      </c>
      <c r="F21" s="57">
        <f aca="true" t="shared" si="3" ref="F21:F27">E21/C21*100</f>
        <v>49.61439588688946</v>
      </c>
      <c r="G21" s="121">
        <v>263</v>
      </c>
      <c r="H21" s="57">
        <f aca="true" t="shared" si="4" ref="H21:H27">G21/C21*100</f>
        <v>33.804627249357324</v>
      </c>
      <c r="I21" s="58">
        <v>129</v>
      </c>
      <c r="J21" s="57">
        <v>16.580976863753214</v>
      </c>
      <c r="K21" s="99" t="s">
        <v>341</v>
      </c>
      <c r="L21" s="81" t="s">
        <v>38</v>
      </c>
      <c r="M21" s="58">
        <v>507</v>
      </c>
      <c r="N21" s="57">
        <v>100</v>
      </c>
      <c r="O21" s="58">
        <v>307</v>
      </c>
      <c r="P21" s="57">
        <f aca="true" t="shared" si="5" ref="P21:P28">O21/M21*100</f>
        <v>60.552268244575934</v>
      </c>
      <c r="Q21" s="25">
        <v>179</v>
      </c>
      <c r="R21" s="57">
        <f aca="true" t="shared" si="6" ref="R21:R28">Q21/M21*100</f>
        <v>35.30571992110454</v>
      </c>
      <c r="S21" s="25">
        <v>21</v>
      </c>
      <c r="T21" s="57">
        <v>4.142011834319527</v>
      </c>
    </row>
    <row r="22" spans="1:20" s="9" customFormat="1" ht="21.75" customHeight="1">
      <c r="A22" s="99" t="s">
        <v>342</v>
      </c>
      <c r="B22" s="81" t="s">
        <v>39</v>
      </c>
      <c r="C22" s="121">
        <v>436</v>
      </c>
      <c r="D22" s="57">
        <v>100</v>
      </c>
      <c r="E22" s="121">
        <v>309</v>
      </c>
      <c r="F22" s="57">
        <f t="shared" si="3"/>
        <v>70.87155963302753</v>
      </c>
      <c r="G22" s="121">
        <v>118</v>
      </c>
      <c r="H22" s="57">
        <f t="shared" si="4"/>
        <v>27.06422018348624</v>
      </c>
      <c r="I22" s="58">
        <v>9</v>
      </c>
      <c r="J22" s="57">
        <v>2.064220183486239</v>
      </c>
      <c r="K22" s="99" t="s">
        <v>342</v>
      </c>
      <c r="L22" s="81" t="s">
        <v>39</v>
      </c>
      <c r="M22" s="58">
        <v>420</v>
      </c>
      <c r="N22" s="57">
        <v>100</v>
      </c>
      <c r="O22" s="58">
        <v>305</v>
      </c>
      <c r="P22" s="57">
        <f t="shared" si="5"/>
        <v>72.61904761904762</v>
      </c>
      <c r="Q22" s="25">
        <v>102</v>
      </c>
      <c r="R22" s="57">
        <f t="shared" si="6"/>
        <v>24.285714285714285</v>
      </c>
      <c r="S22" s="25">
        <v>13</v>
      </c>
      <c r="T22" s="57">
        <v>3.0952380952380953</v>
      </c>
    </row>
    <row r="23" spans="1:20" s="9" customFormat="1" ht="21.75" customHeight="1">
      <c r="A23" s="99" t="s">
        <v>343</v>
      </c>
      <c r="B23" s="81" t="s">
        <v>40</v>
      </c>
      <c r="C23" s="58">
        <v>423</v>
      </c>
      <c r="D23" s="57">
        <v>100</v>
      </c>
      <c r="E23" s="58">
        <v>309</v>
      </c>
      <c r="F23" s="57">
        <f t="shared" si="3"/>
        <v>73.04964539007092</v>
      </c>
      <c r="G23" s="58">
        <v>112</v>
      </c>
      <c r="H23" s="57">
        <f t="shared" si="4"/>
        <v>26.47754137115839</v>
      </c>
      <c r="I23" s="58">
        <v>2</v>
      </c>
      <c r="J23" s="57">
        <v>0.4728132387706856</v>
      </c>
      <c r="K23" s="99" t="s">
        <v>343</v>
      </c>
      <c r="L23" s="81" t="s">
        <v>40</v>
      </c>
      <c r="M23" s="60">
        <v>444</v>
      </c>
      <c r="N23" s="57">
        <v>100</v>
      </c>
      <c r="O23" s="121">
        <v>340</v>
      </c>
      <c r="P23" s="57">
        <f t="shared" si="5"/>
        <v>76.57657657657657</v>
      </c>
      <c r="Q23" s="25">
        <v>102</v>
      </c>
      <c r="R23" s="57">
        <f t="shared" si="6"/>
        <v>22.972972972972975</v>
      </c>
      <c r="S23" s="58">
        <v>2</v>
      </c>
      <c r="T23" s="57">
        <v>0.45045045045045046</v>
      </c>
    </row>
    <row r="24" spans="1:20" s="9" customFormat="1" ht="21.75" customHeight="1">
      <c r="A24" s="99" t="s">
        <v>344</v>
      </c>
      <c r="B24" s="81" t="s">
        <v>41</v>
      </c>
      <c r="C24" s="58">
        <v>474</v>
      </c>
      <c r="D24" s="57">
        <v>100</v>
      </c>
      <c r="E24" s="58">
        <v>423</v>
      </c>
      <c r="F24" s="57">
        <f t="shared" si="3"/>
        <v>89.24050632911393</v>
      </c>
      <c r="G24" s="58">
        <v>5</v>
      </c>
      <c r="H24" s="57">
        <f t="shared" si="4"/>
        <v>1.0548523206751055</v>
      </c>
      <c r="I24" s="58">
        <v>0</v>
      </c>
      <c r="J24" s="57">
        <v>0</v>
      </c>
      <c r="K24" s="99" t="s">
        <v>344</v>
      </c>
      <c r="L24" s="81" t="s">
        <v>41</v>
      </c>
      <c r="M24" s="60">
        <v>501</v>
      </c>
      <c r="N24" s="57">
        <v>100</v>
      </c>
      <c r="O24" s="121">
        <v>435</v>
      </c>
      <c r="P24" s="57">
        <f t="shared" si="5"/>
        <v>86.82634730538922</v>
      </c>
      <c r="Q24" s="25">
        <v>66</v>
      </c>
      <c r="R24" s="57">
        <f t="shared" si="6"/>
        <v>13.17365269461078</v>
      </c>
      <c r="S24" s="58">
        <v>0</v>
      </c>
      <c r="T24" s="57">
        <v>0</v>
      </c>
    </row>
    <row r="25" spans="1:20" s="9" customFormat="1" ht="21.75" customHeight="1">
      <c r="A25" s="99" t="s">
        <v>345</v>
      </c>
      <c r="B25" s="81" t="s">
        <v>42</v>
      </c>
      <c r="C25" s="60">
        <v>592</v>
      </c>
      <c r="D25" s="57">
        <v>100</v>
      </c>
      <c r="E25" s="58">
        <v>492</v>
      </c>
      <c r="F25" s="57">
        <f t="shared" si="3"/>
        <v>83.1081081081081</v>
      </c>
      <c r="G25" s="58">
        <v>100</v>
      </c>
      <c r="H25" s="57">
        <f t="shared" si="4"/>
        <v>16.89189189189189</v>
      </c>
      <c r="I25" s="58">
        <v>0</v>
      </c>
      <c r="J25" s="57">
        <v>0</v>
      </c>
      <c r="K25" s="99" t="s">
        <v>345</v>
      </c>
      <c r="L25" s="81" t="s">
        <v>42</v>
      </c>
      <c r="M25" s="60">
        <v>448</v>
      </c>
      <c r="N25" s="57">
        <v>100</v>
      </c>
      <c r="O25" s="58">
        <v>348</v>
      </c>
      <c r="P25" s="57">
        <f t="shared" si="5"/>
        <v>77.67857142857143</v>
      </c>
      <c r="Q25" s="25">
        <v>100</v>
      </c>
      <c r="R25" s="57">
        <f t="shared" si="6"/>
        <v>22.321428571428573</v>
      </c>
      <c r="S25" s="58">
        <v>0</v>
      </c>
      <c r="T25" s="57">
        <v>0</v>
      </c>
    </row>
    <row r="26" spans="1:20" s="9" customFormat="1" ht="21.75" customHeight="1">
      <c r="A26" s="99" t="s">
        <v>237</v>
      </c>
      <c r="B26" s="81" t="s">
        <v>276</v>
      </c>
      <c r="C26" s="60">
        <v>560</v>
      </c>
      <c r="D26" s="57">
        <v>100</v>
      </c>
      <c r="E26" s="58">
        <v>497</v>
      </c>
      <c r="F26" s="57">
        <f t="shared" si="3"/>
        <v>88.75</v>
      </c>
      <c r="G26" s="58">
        <v>63</v>
      </c>
      <c r="H26" s="57">
        <f t="shared" si="4"/>
        <v>11.25</v>
      </c>
      <c r="I26" s="58">
        <v>0</v>
      </c>
      <c r="J26" s="58">
        <v>0</v>
      </c>
      <c r="K26" s="99" t="s">
        <v>237</v>
      </c>
      <c r="L26" s="81" t="s">
        <v>276</v>
      </c>
      <c r="M26" s="60">
        <v>465</v>
      </c>
      <c r="N26" s="57">
        <v>100</v>
      </c>
      <c r="O26" s="58">
        <v>421</v>
      </c>
      <c r="P26" s="57">
        <f t="shared" si="5"/>
        <v>90.53763440860216</v>
      </c>
      <c r="Q26" s="25">
        <v>44</v>
      </c>
      <c r="R26" s="57">
        <f t="shared" si="6"/>
        <v>9.46236559139785</v>
      </c>
      <c r="S26" s="58">
        <v>0</v>
      </c>
      <c r="T26" s="58">
        <v>0</v>
      </c>
    </row>
    <row r="27" spans="1:20" s="9" customFormat="1" ht="21.75" customHeight="1">
      <c r="A27" s="99" t="s">
        <v>298</v>
      </c>
      <c r="B27" s="81" t="s">
        <v>292</v>
      </c>
      <c r="C27" s="58">
        <v>371</v>
      </c>
      <c r="D27" s="57">
        <v>100</v>
      </c>
      <c r="E27" s="58">
        <v>353</v>
      </c>
      <c r="F27" s="57">
        <f t="shared" si="3"/>
        <v>95.14824797843666</v>
      </c>
      <c r="G27" s="58">
        <v>18</v>
      </c>
      <c r="H27" s="57">
        <f t="shared" si="4"/>
        <v>4.8517520215633425</v>
      </c>
      <c r="I27" s="121">
        <v>0</v>
      </c>
      <c r="J27" s="121">
        <v>0</v>
      </c>
      <c r="K27" s="99" t="s">
        <v>298</v>
      </c>
      <c r="L27" s="81" t="s">
        <v>292</v>
      </c>
      <c r="M27" s="58">
        <v>431</v>
      </c>
      <c r="N27" s="57">
        <v>100</v>
      </c>
      <c r="O27" s="58">
        <v>412</v>
      </c>
      <c r="P27" s="57">
        <f t="shared" si="5"/>
        <v>95.59164733178655</v>
      </c>
      <c r="Q27" s="213">
        <v>19</v>
      </c>
      <c r="R27" s="57">
        <f t="shared" si="6"/>
        <v>4.408352668213457</v>
      </c>
      <c r="S27" s="58">
        <v>0</v>
      </c>
      <c r="T27" s="58">
        <v>0</v>
      </c>
    </row>
    <row r="28" spans="1:20" s="9" customFormat="1" ht="21.75" customHeight="1">
      <c r="A28" s="99" t="s">
        <v>309</v>
      </c>
      <c r="B28" s="81" t="s">
        <v>314</v>
      </c>
      <c r="C28" s="58">
        <v>362</v>
      </c>
      <c r="D28" s="57">
        <v>100</v>
      </c>
      <c r="E28" s="58">
        <v>361</v>
      </c>
      <c r="F28" s="57">
        <f>E28/C28*100</f>
        <v>99.72375690607734</v>
      </c>
      <c r="G28" s="58">
        <v>1</v>
      </c>
      <c r="H28" s="57">
        <f>G28/C28*100</f>
        <v>0.2762430939226519</v>
      </c>
      <c r="I28" s="121">
        <v>0</v>
      </c>
      <c r="J28" s="121">
        <v>0</v>
      </c>
      <c r="K28" s="99" t="s">
        <v>309</v>
      </c>
      <c r="L28" s="117" t="s">
        <v>314</v>
      </c>
      <c r="M28" s="60">
        <v>428</v>
      </c>
      <c r="N28" s="57">
        <v>100</v>
      </c>
      <c r="O28" s="58">
        <v>426</v>
      </c>
      <c r="P28" s="57">
        <f t="shared" si="5"/>
        <v>99.53271028037383</v>
      </c>
      <c r="Q28" s="213">
        <v>2</v>
      </c>
      <c r="R28" s="57">
        <f t="shared" si="6"/>
        <v>0.46728971962616817</v>
      </c>
      <c r="S28" s="58">
        <v>0</v>
      </c>
      <c r="T28" s="58">
        <v>0</v>
      </c>
    </row>
    <row r="29" spans="1:20" s="36" customFormat="1" ht="21.75" customHeight="1">
      <c r="A29" s="99" t="s">
        <v>365</v>
      </c>
      <c r="B29" s="81" t="s">
        <v>366</v>
      </c>
      <c r="C29" s="58">
        <v>347</v>
      </c>
      <c r="D29" s="57">
        <v>100</v>
      </c>
      <c r="E29" s="58">
        <v>347</v>
      </c>
      <c r="F29" s="57">
        <f>E29/C29*100</f>
        <v>100</v>
      </c>
      <c r="G29" s="58">
        <v>0</v>
      </c>
      <c r="H29" s="57">
        <f>G29/C29*100</f>
        <v>0</v>
      </c>
      <c r="I29" s="121">
        <v>0</v>
      </c>
      <c r="J29" s="121">
        <v>0</v>
      </c>
      <c r="K29" s="99" t="s">
        <v>365</v>
      </c>
      <c r="L29" s="117" t="s">
        <v>366</v>
      </c>
      <c r="M29" s="60">
        <v>414</v>
      </c>
      <c r="N29" s="57">
        <v>100</v>
      </c>
      <c r="O29" s="58">
        <v>414</v>
      </c>
      <c r="P29" s="57">
        <f>O29/M29*100</f>
        <v>100</v>
      </c>
      <c r="Q29" s="58">
        <v>0</v>
      </c>
      <c r="R29" s="57">
        <f>Q29/M29*100</f>
        <v>0</v>
      </c>
      <c r="S29" s="58">
        <v>0</v>
      </c>
      <c r="T29" s="58">
        <v>0</v>
      </c>
    </row>
    <row r="30" spans="1:20" s="36" customFormat="1" ht="21.75" customHeight="1">
      <c r="A30" s="98" t="s">
        <v>371</v>
      </c>
      <c r="B30" s="81" t="s">
        <v>368</v>
      </c>
      <c r="C30" s="58">
        <v>388</v>
      </c>
      <c r="D30" s="57">
        <v>100</v>
      </c>
      <c r="E30" s="58">
        <v>388</v>
      </c>
      <c r="F30" s="57">
        <f>E30/C30*100</f>
        <v>100</v>
      </c>
      <c r="G30" s="58">
        <v>0</v>
      </c>
      <c r="H30" s="57">
        <f>G30/C30*100</f>
        <v>0</v>
      </c>
      <c r="I30" s="121">
        <v>0</v>
      </c>
      <c r="J30" s="121">
        <v>0</v>
      </c>
      <c r="K30" s="98" t="s">
        <v>371</v>
      </c>
      <c r="L30" s="103" t="s">
        <v>368</v>
      </c>
      <c r="M30" s="203">
        <v>342</v>
      </c>
      <c r="N30" s="65">
        <v>100</v>
      </c>
      <c r="O30" s="104">
        <v>342</v>
      </c>
      <c r="P30" s="65">
        <f>O30/M30*100</f>
        <v>100</v>
      </c>
      <c r="Q30" s="104">
        <v>0</v>
      </c>
      <c r="R30" s="65">
        <f>Q30/M30*100</f>
        <v>0</v>
      </c>
      <c r="S30" s="104">
        <v>0</v>
      </c>
      <c r="T30" s="104">
        <v>0</v>
      </c>
    </row>
    <row r="31" spans="1:20" s="9" customFormat="1" ht="18" customHeight="1">
      <c r="A31" s="157" t="s">
        <v>244</v>
      </c>
      <c r="B31" s="327" t="s">
        <v>243</v>
      </c>
      <c r="C31" s="327"/>
      <c r="D31" s="327"/>
      <c r="E31" s="327"/>
      <c r="F31" s="327"/>
      <c r="G31" s="327"/>
      <c r="H31" s="327"/>
      <c r="I31" s="327"/>
      <c r="J31" s="327"/>
      <c r="K31" s="99"/>
      <c r="L31" s="117"/>
      <c r="M31" s="58"/>
      <c r="N31" s="58"/>
      <c r="O31" s="58"/>
      <c r="P31" s="57"/>
      <c r="Q31" s="57"/>
      <c r="R31" s="57"/>
      <c r="S31" s="58"/>
      <c r="T31" s="57"/>
    </row>
    <row r="32" spans="1:20" s="9" customFormat="1" ht="18" customHeight="1">
      <c r="A32" s="158" t="s">
        <v>246</v>
      </c>
      <c r="B32" s="328" t="s">
        <v>247</v>
      </c>
      <c r="C32" s="328"/>
      <c r="D32" s="328"/>
      <c r="E32" s="328"/>
      <c r="F32" s="328"/>
      <c r="G32" s="328"/>
      <c r="H32" s="328"/>
      <c r="I32" s="328"/>
      <c r="J32" s="328"/>
      <c r="K32" s="99"/>
      <c r="L32" s="117"/>
      <c r="M32" s="58"/>
      <c r="N32" s="58"/>
      <c r="O32" s="58"/>
      <c r="P32" s="57"/>
      <c r="Q32" s="57"/>
      <c r="R32" s="57"/>
      <c r="S32" s="58"/>
      <c r="T32" s="57"/>
    </row>
    <row r="33" spans="1:20" s="9" customFormat="1" ht="18" customHeight="1">
      <c r="A33" s="158"/>
      <c r="B33" s="58"/>
      <c r="C33" s="58"/>
      <c r="D33" s="58"/>
      <c r="E33" s="58"/>
      <c r="F33" s="58"/>
      <c r="G33" s="57"/>
      <c r="H33" s="57"/>
      <c r="I33" s="58"/>
      <c r="J33" s="58"/>
      <c r="K33" s="99"/>
      <c r="L33" s="117"/>
      <c r="M33" s="58"/>
      <c r="N33" s="58"/>
      <c r="O33" s="58"/>
      <c r="P33" s="57"/>
      <c r="Q33" s="57"/>
      <c r="R33" s="57"/>
      <c r="S33" s="58"/>
      <c r="T33" s="57"/>
    </row>
    <row r="34" spans="1:20" s="9" customFormat="1" ht="18" customHeight="1">
      <c r="A34" s="58"/>
      <c r="B34" s="58"/>
      <c r="C34" s="58"/>
      <c r="D34" s="58"/>
      <c r="E34" s="58"/>
      <c r="F34" s="58"/>
      <c r="G34" s="57"/>
      <c r="H34" s="57"/>
      <c r="I34" s="58"/>
      <c r="J34" s="58"/>
      <c r="K34" s="155"/>
      <c r="L34" s="118"/>
      <c r="M34" s="58"/>
      <c r="N34" s="58"/>
      <c r="O34" s="58"/>
      <c r="P34" s="57"/>
      <c r="Q34" s="57"/>
      <c r="R34" s="57"/>
      <c r="S34" s="58"/>
      <c r="T34" s="57"/>
    </row>
    <row r="35" spans="1:20" s="9" customFormat="1" ht="18" customHeight="1">
      <c r="A35" s="58"/>
      <c r="B35" s="58"/>
      <c r="C35" s="58"/>
      <c r="D35" s="58"/>
      <c r="E35" s="58"/>
      <c r="F35" s="58"/>
      <c r="G35" s="57"/>
      <c r="H35" s="57"/>
      <c r="I35" s="58"/>
      <c r="J35" s="58"/>
      <c r="K35" s="99"/>
      <c r="L35" s="117"/>
      <c r="M35" s="58"/>
      <c r="N35" s="58"/>
      <c r="O35" s="58"/>
      <c r="P35" s="57"/>
      <c r="Q35" s="57"/>
      <c r="R35" s="57"/>
      <c r="S35" s="58"/>
      <c r="T35" s="57"/>
    </row>
    <row r="36" spans="7:20" ht="18.75" customHeight="1">
      <c r="G36" s="180"/>
      <c r="H36" s="180"/>
      <c r="K36" s="99"/>
      <c r="L36" s="117"/>
      <c r="M36" s="58"/>
      <c r="N36" s="58"/>
      <c r="O36" s="58"/>
      <c r="P36" s="57"/>
      <c r="Q36" s="57"/>
      <c r="R36" s="57"/>
      <c r="S36" s="58"/>
      <c r="T36" s="57"/>
    </row>
    <row r="37" spans="11:20" ht="15">
      <c r="K37" s="99"/>
      <c r="L37" s="117"/>
      <c r="M37" s="58"/>
      <c r="N37" s="58"/>
      <c r="O37" s="58"/>
      <c r="P37" s="57"/>
      <c r="Q37" s="57"/>
      <c r="R37" s="57"/>
      <c r="S37" s="58"/>
      <c r="T37" s="57"/>
    </row>
    <row r="38" spans="11:14" ht="15">
      <c r="K38" s="123"/>
      <c r="L38" s="123"/>
      <c r="M38" s="123"/>
      <c r="N38" s="123"/>
    </row>
    <row r="39" spans="1:20" ht="15">
      <c r="A39" s="250" t="str">
        <f>"- "&amp;Sheet1!B9&amp;" -"</f>
        <v>- 42 -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 t="str">
        <f>"- "&amp;Sheet1!C9&amp;" -"</f>
        <v>- 43 -</v>
      </c>
      <c r="L39" s="250"/>
      <c r="M39" s="250"/>
      <c r="N39" s="250"/>
      <c r="O39" s="250"/>
      <c r="P39" s="250"/>
      <c r="Q39" s="250"/>
      <c r="R39" s="250"/>
      <c r="S39" s="250"/>
      <c r="T39" s="250"/>
    </row>
    <row r="40" ht="16.5" customHeight="1"/>
    <row r="41" ht="18.75">
      <c r="A41" s="29"/>
    </row>
    <row r="43" spans="11:19" ht="15">
      <c r="K43" s="79"/>
      <c r="L43" s="79"/>
      <c r="M43" s="79"/>
      <c r="N43" s="79"/>
      <c r="O43" s="79"/>
      <c r="P43" s="79"/>
      <c r="Q43" s="79"/>
      <c r="R43" s="79"/>
      <c r="S43" s="79"/>
    </row>
  </sheetData>
  <sheetProtection/>
  <mergeCells count="26">
    <mergeCell ref="A4:A6"/>
    <mergeCell ref="B4:B6"/>
    <mergeCell ref="C4:D5"/>
    <mergeCell ref="E4:F5"/>
    <mergeCell ref="A1:J1"/>
    <mergeCell ref="K1:T1"/>
    <mergeCell ref="A2:J2"/>
    <mergeCell ref="K2:T2"/>
    <mergeCell ref="S4:T5"/>
    <mergeCell ref="A7:B7"/>
    <mergeCell ref="K7:L7"/>
    <mergeCell ref="M7:T7"/>
    <mergeCell ref="G4:H5"/>
    <mergeCell ref="Q4:R5"/>
    <mergeCell ref="C7:J7"/>
    <mergeCell ref="I4:J5"/>
    <mergeCell ref="K4:L6"/>
    <mergeCell ref="M4:N5"/>
    <mergeCell ref="O4:P5"/>
    <mergeCell ref="A19:B19"/>
    <mergeCell ref="M19:T19"/>
    <mergeCell ref="A39:J39"/>
    <mergeCell ref="K39:T39"/>
    <mergeCell ref="B31:J31"/>
    <mergeCell ref="C19:J19"/>
    <mergeCell ref="B32:J32"/>
  </mergeCells>
  <printOptions/>
  <pageMargins left="0.6299212598425197" right="0.3937007874015748" top="0.5905511811023623" bottom="0.012254901960784314" header="0.5118110236220472" footer="0.708661417322834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6"/>
  <sheetViews>
    <sheetView view="pageBreakPreview" zoomScale="80" zoomScaleSheetLayoutView="80" zoomScalePageLayoutView="70" workbookViewId="0" topLeftCell="A13">
      <selection activeCell="C8" sqref="C8:O17"/>
    </sheetView>
  </sheetViews>
  <sheetFormatPr defaultColWidth="9.00390625" defaultRowHeight="16.5"/>
  <cols>
    <col min="1" max="2" width="9.00390625" style="9" customWidth="1"/>
    <col min="3" max="3" width="11.375" style="9" customWidth="1"/>
    <col min="4" max="5" width="9.00390625" style="9" customWidth="1"/>
    <col min="6" max="6" width="10.50390625" style="9" customWidth="1"/>
    <col min="7" max="8" width="9.00390625" style="9" customWidth="1"/>
    <col min="9" max="9" width="10.625" style="9" customWidth="1"/>
    <col min="10" max="14" width="14.00390625" style="9" customWidth="1"/>
    <col min="15" max="15" width="15.125" style="9" customWidth="1"/>
    <col min="16" max="16384" width="9.00390625" style="9" customWidth="1"/>
  </cols>
  <sheetData>
    <row r="1" spans="1:15" s="20" customFormat="1" ht="27.75" customHeight="1">
      <c r="A1" s="305" t="s">
        <v>238</v>
      </c>
      <c r="B1" s="305"/>
      <c r="C1" s="305"/>
      <c r="D1" s="305"/>
      <c r="E1" s="305"/>
      <c r="F1" s="305"/>
      <c r="G1" s="305"/>
      <c r="H1" s="305"/>
      <c r="I1" s="305"/>
      <c r="J1" s="305" t="s">
        <v>239</v>
      </c>
      <c r="K1" s="305"/>
      <c r="L1" s="305"/>
      <c r="M1" s="305"/>
      <c r="N1" s="305"/>
      <c r="O1" s="305"/>
    </row>
    <row r="2" spans="1:15" s="25" customFormat="1" ht="20.25" customHeight="1">
      <c r="A2" s="345" t="s">
        <v>312</v>
      </c>
      <c r="B2" s="345" t="s">
        <v>313</v>
      </c>
      <c r="C2" s="361" t="s">
        <v>231</v>
      </c>
      <c r="D2" s="311" t="s">
        <v>259</v>
      </c>
      <c r="E2" s="311"/>
      <c r="F2" s="311"/>
      <c r="G2" s="356" t="s">
        <v>209</v>
      </c>
      <c r="H2" s="357"/>
      <c r="I2" s="358"/>
      <c r="J2" s="358"/>
      <c r="K2" s="359"/>
      <c r="L2" s="357"/>
      <c r="M2" s="357"/>
      <c r="N2" s="357"/>
      <c r="O2" s="357"/>
    </row>
    <row r="3" spans="1:16" s="25" customFormat="1" ht="20.25" customHeight="1">
      <c r="A3" s="346"/>
      <c r="B3" s="346"/>
      <c r="C3" s="362"/>
      <c r="D3" s="343" t="s">
        <v>229</v>
      </c>
      <c r="E3" s="343" t="s">
        <v>185</v>
      </c>
      <c r="F3" s="343" t="s">
        <v>94</v>
      </c>
      <c r="G3" s="269" t="s">
        <v>195</v>
      </c>
      <c r="H3" s="269" t="s">
        <v>144</v>
      </c>
      <c r="I3" s="277"/>
      <c r="J3" s="360"/>
      <c r="K3" s="269"/>
      <c r="L3" s="269" t="s">
        <v>145</v>
      </c>
      <c r="M3" s="269"/>
      <c r="N3" s="269"/>
      <c r="O3" s="315"/>
      <c r="P3" s="33"/>
    </row>
    <row r="4" spans="1:20" s="25" customFormat="1" ht="59.25" customHeight="1">
      <c r="A4" s="346"/>
      <c r="B4" s="346"/>
      <c r="C4" s="362"/>
      <c r="D4" s="344"/>
      <c r="E4" s="344"/>
      <c r="F4" s="344"/>
      <c r="G4" s="267"/>
      <c r="H4" s="126" t="s">
        <v>260</v>
      </c>
      <c r="I4" s="131" t="s">
        <v>186</v>
      </c>
      <c r="J4" s="138" t="s">
        <v>146</v>
      </c>
      <c r="K4" s="140" t="s">
        <v>147</v>
      </c>
      <c r="L4" s="126" t="s">
        <v>260</v>
      </c>
      <c r="M4" s="92" t="s">
        <v>261</v>
      </c>
      <c r="N4" s="90" t="s">
        <v>148</v>
      </c>
      <c r="O4" s="172" t="s">
        <v>270</v>
      </c>
      <c r="P4" s="90"/>
      <c r="Q4" s="71"/>
      <c r="T4" s="73"/>
    </row>
    <row r="5" spans="1:15" s="25" customFormat="1" ht="21.75" customHeight="1">
      <c r="A5" s="347"/>
      <c r="B5" s="347"/>
      <c r="C5" s="363"/>
      <c r="D5" s="45" t="s">
        <v>158</v>
      </c>
      <c r="E5" s="92" t="s">
        <v>159</v>
      </c>
      <c r="F5" s="45" t="s">
        <v>158</v>
      </c>
      <c r="G5" s="45" t="s">
        <v>158</v>
      </c>
      <c r="H5" s="126" t="s">
        <v>158</v>
      </c>
      <c r="I5" s="45" t="s">
        <v>159</v>
      </c>
      <c r="J5" s="130" t="s">
        <v>158</v>
      </c>
      <c r="K5" s="45" t="s">
        <v>158</v>
      </c>
      <c r="L5" s="126" t="s">
        <v>158</v>
      </c>
      <c r="M5" s="89" t="s">
        <v>159</v>
      </c>
      <c r="N5" s="45" t="s">
        <v>158</v>
      </c>
      <c r="O5" s="45" t="s">
        <v>158</v>
      </c>
    </row>
    <row r="6" spans="2:15" ht="15.75" customHeight="1">
      <c r="B6" s="43"/>
      <c r="C6" s="270" t="s">
        <v>44</v>
      </c>
      <c r="D6" s="348"/>
      <c r="E6" s="348"/>
      <c r="F6" s="348"/>
      <c r="G6" s="348"/>
      <c r="H6" s="348"/>
      <c r="I6" s="348"/>
      <c r="J6" s="349" t="s">
        <v>187</v>
      </c>
      <c r="K6" s="349"/>
      <c r="L6" s="349"/>
      <c r="M6" s="349"/>
      <c r="N6" s="349"/>
      <c r="O6" s="349"/>
    </row>
    <row r="7" spans="1:15" s="25" customFormat="1" ht="15.75" customHeight="1">
      <c r="A7" s="109" t="s">
        <v>210</v>
      </c>
      <c r="B7" s="87" t="s">
        <v>37</v>
      </c>
      <c r="C7" s="60">
        <f>C8+C9+C10+C11+C12+C13+C14+C15+C16+C17</f>
        <v>4431</v>
      </c>
      <c r="D7" s="58">
        <f>D8+D9+D10+D11+D12+D13+D14+D15+D16+D17</f>
        <v>1239</v>
      </c>
      <c r="E7" s="57">
        <f>D7/C7*100</f>
        <v>27.96208530805687</v>
      </c>
      <c r="F7" s="58">
        <f>F8+F9+F10+F11+F12+F13+F14+F15+F16+F17</f>
        <v>72</v>
      </c>
      <c r="G7" s="58">
        <f>G8+G9+G10+G11+G12+G13+G14+G15+G16+G17</f>
        <v>1287</v>
      </c>
      <c r="H7" s="58">
        <f>H8+H9+H10+H11+H12+H13+H14+H15+H16+H17</f>
        <v>1229</v>
      </c>
      <c r="I7" s="57">
        <f>H7/G7*100</f>
        <v>95.4933954933955</v>
      </c>
      <c r="J7" s="58">
        <f>J8+J9+J10+J11+J12+J13+J14+J15+J16+J17</f>
        <v>203</v>
      </c>
      <c r="K7" s="58">
        <f>K8+K9+K10+K11+K12+K13+K14+K15+K16+K17</f>
        <v>1026</v>
      </c>
      <c r="L7" s="58">
        <f>L8+L9+L10+L11+L12+L13+L14+L15+L16+L17</f>
        <v>58</v>
      </c>
      <c r="M7" s="57">
        <f>L7/G7*100</f>
        <v>4.506604506604506</v>
      </c>
      <c r="N7" s="58">
        <f>N8+N9+N10+N11+N12+N13+N14+N15+N16+N17</f>
        <v>9</v>
      </c>
      <c r="O7" s="58">
        <f>O8+O9+O10+O11+O12+O13+O14+O15+O16+O17</f>
        <v>49</v>
      </c>
    </row>
    <row r="8" spans="1:15" s="25" customFormat="1" ht="15.75" customHeight="1">
      <c r="A8" s="94" t="s">
        <v>300</v>
      </c>
      <c r="B8" s="81" t="s">
        <v>38</v>
      </c>
      <c r="C8" s="58">
        <v>752</v>
      </c>
      <c r="D8" s="58">
        <v>203</v>
      </c>
      <c r="E8" s="57">
        <f aca="true" t="shared" si="0" ref="E8:E16">D8/C8*100</f>
        <v>26.99468085106383</v>
      </c>
      <c r="F8" s="58">
        <v>13</v>
      </c>
      <c r="G8" s="58">
        <v>139</v>
      </c>
      <c r="H8" s="58">
        <v>131</v>
      </c>
      <c r="I8" s="57">
        <f aca="true" t="shared" si="1" ref="I8:I16">H8/G8*100</f>
        <v>94.24460431654677</v>
      </c>
      <c r="J8" s="64">
        <v>29</v>
      </c>
      <c r="K8" s="64">
        <v>102</v>
      </c>
      <c r="L8" s="58">
        <v>8</v>
      </c>
      <c r="M8" s="57">
        <f aca="true" t="shared" si="2" ref="M8:M16">L8/G8*100</f>
        <v>5.755395683453238</v>
      </c>
      <c r="N8" s="58">
        <v>1</v>
      </c>
      <c r="O8" s="58">
        <v>7</v>
      </c>
    </row>
    <row r="9" spans="1:15" s="25" customFormat="1" ht="15.75" customHeight="1">
      <c r="A9" s="94" t="s">
        <v>326</v>
      </c>
      <c r="B9" s="81" t="s">
        <v>39</v>
      </c>
      <c r="C9" s="58">
        <v>418</v>
      </c>
      <c r="D9" s="58">
        <v>130</v>
      </c>
      <c r="E9" s="57">
        <f t="shared" si="0"/>
        <v>31.100478468899524</v>
      </c>
      <c r="F9" s="64">
        <v>12</v>
      </c>
      <c r="G9" s="58">
        <v>260</v>
      </c>
      <c r="H9" s="58">
        <v>253</v>
      </c>
      <c r="I9" s="57">
        <f t="shared" si="1"/>
        <v>97.3076923076923</v>
      </c>
      <c r="J9" s="64">
        <v>32</v>
      </c>
      <c r="K9" s="64">
        <v>221</v>
      </c>
      <c r="L9" s="58">
        <v>7</v>
      </c>
      <c r="M9" s="57">
        <f t="shared" si="2"/>
        <v>2.6923076923076925</v>
      </c>
      <c r="N9" s="58">
        <v>0</v>
      </c>
      <c r="O9" s="58">
        <v>7</v>
      </c>
    </row>
    <row r="10" spans="1:15" s="25" customFormat="1" ht="15.75" customHeight="1">
      <c r="A10" s="94" t="s">
        <v>327</v>
      </c>
      <c r="B10" s="81" t="s">
        <v>40</v>
      </c>
      <c r="C10" s="58">
        <v>404</v>
      </c>
      <c r="D10" s="58">
        <v>101</v>
      </c>
      <c r="E10" s="57">
        <f t="shared" si="0"/>
        <v>25</v>
      </c>
      <c r="F10" s="64">
        <v>8</v>
      </c>
      <c r="G10" s="58">
        <v>119</v>
      </c>
      <c r="H10" s="58">
        <v>113</v>
      </c>
      <c r="I10" s="57">
        <f t="shared" si="1"/>
        <v>94.9579831932773</v>
      </c>
      <c r="J10" s="64">
        <v>8</v>
      </c>
      <c r="K10" s="64">
        <v>105</v>
      </c>
      <c r="L10" s="58">
        <v>6</v>
      </c>
      <c r="M10" s="57">
        <f t="shared" si="2"/>
        <v>5.042016806722689</v>
      </c>
      <c r="N10" s="58">
        <v>2</v>
      </c>
      <c r="O10" s="58">
        <v>4</v>
      </c>
    </row>
    <row r="11" spans="1:15" s="25" customFormat="1" ht="15.75" customHeight="1">
      <c r="A11" s="94" t="s">
        <v>328</v>
      </c>
      <c r="B11" s="81" t="s">
        <v>41</v>
      </c>
      <c r="C11" s="58">
        <v>453</v>
      </c>
      <c r="D11" s="58">
        <v>129</v>
      </c>
      <c r="E11" s="57">
        <f t="shared" si="0"/>
        <v>28.47682119205298</v>
      </c>
      <c r="F11" s="64">
        <v>8</v>
      </c>
      <c r="G11" s="58">
        <v>120</v>
      </c>
      <c r="H11" s="58">
        <v>111</v>
      </c>
      <c r="I11" s="57">
        <f t="shared" si="1"/>
        <v>92.5</v>
      </c>
      <c r="J11" s="64">
        <v>8</v>
      </c>
      <c r="K11" s="64">
        <v>103</v>
      </c>
      <c r="L11" s="58">
        <v>9</v>
      </c>
      <c r="M11" s="57">
        <f t="shared" si="2"/>
        <v>7.5</v>
      </c>
      <c r="N11" s="58">
        <v>2</v>
      </c>
      <c r="O11" s="58">
        <v>7</v>
      </c>
    </row>
    <row r="12" spans="1:15" s="25" customFormat="1" ht="15.75" customHeight="1">
      <c r="A12" s="94" t="s">
        <v>301</v>
      </c>
      <c r="B12" s="81" t="s">
        <v>42</v>
      </c>
      <c r="C12" s="58">
        <v>551</v>
      </c>
      <c r="D12" s="58">
        <v>124</v>
      </c>
      <c r="E12" s="57">
        <f t="shared" si="0"/>
        <v>22.50453720508167</v>
      </c>
      <c r="F12" s="58">
        <v>7</v>
      </c>
      <c r="G12" s="58">
        <v>128</v>
      </c>
      <c r="H12" s="58">
        <v>127</v>
      </c>
      <c r="I12" s="57">
        <f t="shared" si="1"/>
        <v>99.21875</v>
      </c>
      <c r="J12" s="58">
        <v>15</v>
      </c>
      <c r="K12" s="58">
        <v>112</v>
      </c>
      <c r="L12" s="58">
        <v>1</v>
      </c>
      <c r="M12" s="57">
        <f t="shared" si="2"/>
        <v>0.78125</v>
      </c>
      <c r="N12" s="58">
        <v>0</v>
      </c>
      <c r="O12" s="58">
        <v>1</v>
      </c>
    </row>
    <row r="13" spans="1:15" s="25" customFormat="1" ht="15.75" customHeight="1">
      <c r="A13" s="94" t="s">
        <v>303</v>
      </c>
      <c r="B13" s="81" t="s">
        <v>276</v>
      </c>
      <c r="C13" s="58">
        <v>525</v>
      </c>
      <c r="D13" s="58">
        <v>132</v>
      </c>
      <c r="E13" s="57">
        <f t="shared" si="0"/>
        <v>25.142857142857146</v>
      </c>
      <c r="F13" s="58">
        <v>9</v>
      </c>
      <c r="G13" s="58">
        <v>151</v>
      </c>
      <c r="H13" s="58">
        <v>143</v>
      </c>
      <c r="I13" s="57">
        <f t="shared" si="1"/>
        <v>94.70198675496688</v>
      </c>
      <c r="J13" s="58">
        <v>25</v>
      </c>
      <c r="K13" s="58">
        <v>118</v>
      </c>
      <c r="L13" s="58">
        <v>8</v>
      </c>
      <c r="M13" s="57">
        <f t="shared" si="2"/>
        <v>5.298013245033113</v>
      </c>
      <c r="N13" s="58">
        <v>2</v>
      </c>
      <c r="O13" s="58">
        <v>6</v>
      </c>
    </row>
    <row r="14" spans="1:15" s="25" customFormat="1" ht="15.75" customHeight="1">
      <c r="A14" s="94" t="s">
        <v>302</v>
      </c>
      <c r="B14" s="81" t="s">
        <v>292</v>
      </c>
      <c r="C14" s="175">
        <v>341</v>
      </c>
      <c r="D14" s="175">
        <v>90</v>
      </c>
      <c r="E14" s="57">
        <f t="shared" si="0"/>
        <v>26.392961876832842</v>
      </c>
      <c r="F14" s="175">
        <v>8</v>
      </c>
      <c r="G14" s="175">
        <v>89</v>
      </c>
      <c r="H14" s="175">
        <v>87</v>
      </c>
      <c r="I14" s="57">
        <f t="shared" si="1"/>
        <v>97.75280898876404</v>
      </c>
      <c r="J14" s="175">
        <v>10</v>
      </c>
      <c r="K14" s="175">
        <v>77</v>
      </c>
      <c r="L14" s="175">
        <v>2</v>
      </c>
      <c r="M14" s="57">
        <f t="shared" si="2"/>
        <v>2.247191011235955</v>
      </c>
      <c r="N14" s="175">
        <v>1</v>
      </c>
      <c r="O14" s="175">
        <v>1</v>
      </c>
    </row>
    <row r="15" spans="1:15" s="25" customFormat="1" ht="15.75" customHeight="1">
      <c r="A15" s="94" t="s">
        <v>308</v>
      </c>
      <c r="B15" s="81" t="s">
        <v>314</v>
      </c>
      <c r="C15" s="175">
        <v>307</v>
      </c>
      <c r="D15" s="175">
        <v>97</v>
      </c>
      <c r="E15" s="57">
        <f t="shared" si="0"/>
        <v>31.596091205211724</v>
      </c>
      <c r="F15" s="175">
        <v>4</v>
      </c>
      <c r="G15" s="175">
        <v>69</v>
      </c>
      <c r="H15" s="175">
        <v>65</v>
      </c>
      <c r="I15" s="57">
        <f t="shared" si="1"/>
        <v>94.20289855072464</v>
      </c>
      <c r="J15" s="175">
        <v>13</v>
      </c>
      <c r="K15" s="175">
        <v>52</v>
      </c>
      <c r="L15" s="175">
        <v>4</v>
      </c>
      <c r="M15" s="57">
        <f t="shared" si="2"/>
        <v>5.797101449275362</v>
      </c>
      <c r="N15" s="175">
        <v>0</v>
      </c>
      <c r="O15" s="175">
        <v>4</v>
      </c>
    </row>
    <row r="16" spans="1:15" s="25" customFormat="1" ht="15.75" customHeight="1">
      <c r="A16" s="94" t="s">
        <v>329</v>
      </c>
      <c r="B16" s="81" t="s">
        <v>315</v>
      </c>
      <c r="C16" s="223">
        <v>324</v>
      </c>
      <c r="D16" s="175">
        <v>91</v>
      </c>
      <c r="E16" s="57">
        <f t="shared" si="0"/>
        <v>28.08641975308642</v>
      </c>
      <c r="F16" s="175">
        <v>1</v>
      </c>
      <c r="G16" s="175">
        <v>76</v>
      </c>
      <c r="H16" s="175">
        <v>69</v>
      </c>
      <c r="I16" s="57">
        <f t="shared" si="1"/>
        <v>90.78947368421053</v>
      </c>
      <c r="J16" s="175">
        <v>18</v>
      </c>
      <c r="K16" s="175">
        <v>51</v>
      </c>
      <c r="L16" s="175">
        <v>7</v>
      </c>
      <c r="M16" s="57">
        <f t="shared" si="2"/>
        <v>9.210526315789473</v>
      </c>
      <c r="N16" s="175">
        <v>1</v>
      </c>
      <c r="O16" s="175">
        <v>6</v>
      </c>
    </row>
    <row r="17" spans="1:15" s="25" customFormat="1" ht="15.75" customHeight="1">
      <c r="A17" s="94" t="s">
        <v>372</v>
      </c>
      <c r="B17" s="81" t="s">
        <v>373</v>
      </c>
      <c r="C17" s="223">
        <v>356</v>
      </c>
      <c r="D17" s="175">
        <v>142</v>
      </c>
      <c r="E17" s="57">
        <f>D17/C17*100</f>
        <v>39.8876404494382</v>
      </c>
      <c r="F17" s="175">
        <v>2</v>
      </c>
      <c r="G17" s="175">
        <v>136</v>
      </c>
      <c r="H17" s="175">
        <v>130</v>
      </c>
      <c r="I17" s="57">
        <f>H17/G17*100</f>
        <v>95.58823529411765</v>
      </c>
      <c r="J17" s="175">
        <v>45</v>
      </c>
      <c r="K17" s="175">
        <v>85</v>
      </c>
      <c r="L17" s="175">
        <v>6</v>
      </c>
      <c r="M17" s="57">
        <f>L17/G17*100</f>
        <v>4.411764705882353</v>
      </c>
      <c r="N17" s="175">
        <v>0</v>
      </c>
      <c r="O17" s="175">
        <v>6</v>
      </c>
    </row>
    <row r="18" spans="1:15" s="25" customFormat="1" ht="15.75" customHeight="1">
      <c r="A18" s="94"/>
      <c r="B18" s="87"/>
      <c r="C18" s="322" t="s">
        <v>0</v>
      </c>
      <c r="D18" s="341"/>
      <c r="E18" s="341"/>
      <c r="F18" s="341"/>
      <c r="G18" s="341"/>
      <c r="H18" s="341"/>
      <c r="I18" s="341"/>
      <c r="J18" s="342" t="s">
        <v>188</v>
      </c>
      <c r="K18" s="341"/>
      <c r="L18" s="341"/>
      <c r="M18" s="341"/>
      <c r="N18" s="341"/>
      <c r="O18" s="341"/>
    </row>
    <row r="19" spans="1:15" s="25" customFormat="1" ht="15.75" customHeight="1">
      <c r="A19" s="109" t="s">
        <v>210</v>
      </c>
      <c r="B19" s="87" t="s">
        <v>37</v>
      </c>
      <c r="C19" s="60">
        <f>C20+C21+C22+C23+C24+C25+C26+C27+C28+C29</f>
        <v>123</v>
      </c>
      <c r="D19" s="58">
        <f>D20+D21+D22+D23+D24+D25+D26+D27+D28+D29</f>
        <v>6</v>
      </c>
      <c r="E19" s="57">
        <f>D19/C19*100</f>
        <v>4.878048780487805</v>
      </c>
      <c r="F19" s="58">
        <f>F20+F21+F22+F23+F24+F25+F26+F27+F28+F29</f>
        <v>1</v>
      </c>
      <c r="G19" s="58">
        <f>G20+G21+G22+G23+G24+G25+G26+G27+G28+G29</f>
        <v>4</v>
      </c>
      <c r="H19" s="58">
        <f>H20+H21+H22+H23+H24+H25+H26+H27+H28+H29</f>
        <v>4</v>
      </c>
      <c r="I19" s="57">
        <f>H19/G19*100</f>
        <v>100</v>
      </c>
      <c r="J19" s="58">
        <f>SUM(J20:J29)</f>
        <v>4</v>
      </c>
      <c r="K19" s="58">
        <v>0</v>
      </c>
      <c r="L19" s="57">
        <v>0</v>
      </c>
      <c r="M19" s="57">
        <f>L19/G19*100</f>
        <v>0</v>
      </c>
      <c r="N19" s="58">
        <v>0</v>
      </c>
      <c r="O19" s="58">
        <v>0</v>
      </c>
    </row>
    <row r="20" spans="1:15" s="25" customFormat="1" ht="15.75" customHeight="1">
      <c r="A20" s="94" t="s">
        <v>300</v>
      </c>
      <c r="B20" s="81" t="s">
        <v>38</v>
      </c>
      <c r="C20" s="58">
        <v>11</v>
      </c>
      <c r="D20" s="58">
        <v>2</v>
      </c>
      <c r="E20" s="57">
        <f>D20/C20*100</f>
        <v>18.181818181818183</v>
      </c>
      <c r="F20" s="58">
        <v>1</v>
      </c>
      <c r="G20" s="58">
        <v>1</v>
      </c>
      <c r="H20" s="58">
        <v>1</v>
      </c>
      <c r="I20" s="57">
        <v>100</v>
      </c>
      <c r="J20" s="64">
        <v>1</v>
      </c>
      <c r="K20" s="58">
        <v>0</v>
      </c>
      <c r="L20" s="57">
        <v>0</v>
      </c>
      <c r="M20" s="58">
        <v>0</v>
      </c>
      <c r="N20" s="58">
        <v>0</v>
      </c>
      <c r="O20" s="58">
        <v>0</v>
      </c>
    </row>
    <row r="21" spans="1:15" s="25" customFormat="1" ht="15.75" customHeight="1">
      <c r="A21" s="94" t="s">
        <v>326</v>
      </c>
      <c r="B21" s="81" t="s">
        <v>39</v>
      </c>
      <c r="C21" s="58">
        <v>16</v>
      </c>
      <c r="D21" s="58">
        <v>1</v>
      </c>
      <c r="E21" s="57">
        <f aca="true" t="shared" si="3" ref="E21:E28">D21/C21*100</f>
        <v>6.25</v>
      </c>
      <c r="F21" s="58">
        <v>0</v>
      </c>
      <c r="G21" s="58">
        <v>2</v>
      </c>
      <c r="H21" s="58">
        <v>2</v>
      </c>
      <c r="I21" s="57">
        <v>100</v>
      </c>
      <c r="J21" s="64">
        <v>2</v>
      </c>
      <c r="K21" s="58">
        <v>0</v>
      </c>
      <c r="L21" s="57">
        <v>0</v>
      </c>
      <c r="M21" s="58">
        <v>0</v>
      </c>
      <c r="N21" s="58">
        <v>0</v>
      </c>
      <c r="O21" s="58">
        <v>0</v>
      </c>
    </row>
    <row r="22" spans="1:15" s="25" customFormat="1" ht="15.75" customHeight="1">
      <c r="A22" s="94" t="s">
        <v>327</v>
      </c>
      <c r="B22" s="81" t="s">
        <v>40</v>
      </c>
      <c r="C22" s="60">
        <v>19</v>
      </c>
      <c r="D22" s="58">
        <v>1</v>
      </c>
      <c r="E22" s="57">
        <f t="shared" si="3"/>
        <v>5.263157894736842</v>
      </c>
      <c r="F22" s="58">
        <v>0</v>
      </c>
      <c r="G22" s="58">
        <v>1</v>
      </c>
      <c r="H22" s="58">
        <v>1</v>
      </c>
      <c r="I22" s="57">
        <v>100</v>
      </c>
      <c r="J22" s="66">
        <v>1</v>
      </c>
      <c r="K22" s="58">
        <v>0</v>
      </c>
      <c r="L22" s="57">
        <v>0</v>
      </c>
      <c r="M22" s="58">
        <v>0</v>
      </c>
      <c r="N22" s="58">
        <v>0</v>
      </c>
      <c r="O22" s="58">
        <v>0</v>
      </c>
    </row>
    <row r="23" spans="1:15" s="25" customFormat="1" ht="15.75" customHeight="1">
      <c r="A23" s="94" t="s">
        <v>328</v>
      </c>
      <c r="B23" s="81" t="s">
        <v>41</v>
      </c>
      <c r="C23" s="58">
        <v>16</v>
      </c>
      <c r="D23" s="57">
        <v>0</v>
      </c>
      <c r="E23" s="57">
        <f t="shared" si="3"/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</row>
    <row r="24" spans="1:15" s="25" customFormat="1" ht="15.75" customHeight="1">
      <c r="A24" s="94" t="s">
        <v>301</v>
      </c>
      <c r="B24" s="81" t="s">
        <v>42</v>
      </c>
      <c r="C24" s="58">
        <v>14</v>
      </c>
      <c r="D24" s="58">
        <v>0</v>
      </c>
      <c r="E24" s="57">
        <f t="shared" si="3"/>
        <v>0</v>
      </c>
      <c r="F24" s="58">
        <v>0</v>
      </c>
      <c r="G24" s="58">
        <v>0</v>
      </c>
      <c r="H24" s="58">
        <v>0</v>
      </c>
      <c r="I24" s="57">
        <v>0</v>
      </c>
      <c r="J24" s="58">
        <v>0</v>
      </c>
      <c r="K24" s="58">
        <v>0</v>
      </c>
      <c r="L24" s="57">
        <v>0</v>
      </c>
      <c r="M24" s="58">
        <v>0</v>
      </c>
      <c r="N24" s="58">
        <v>0</v>
      </c>
      <c r="O24" s="58">
        <v>0</v>
      </c>
    </row>
    <row r="25" spans="1:15" s="25" customFormat="1" ht="15.75" customHeight="1">
      <c r="A25" s="94" t="s">
        <v>303</v>
      </c>
      <c r="B25" s="81" t="s">
        <v>276</v>
      </c>
      <c r="C25" s="58">
        <v>11</v>
      </c>
      <c r="D25" s="58">
        <v>0</v>
      </c>
      <c r="E25" s="57">
        <f t="shared" si="3"/>
        <v>0</v>
      </c>
      <c r="F25" s="58">
        <v>0</v>
      </c>
      <c r="G25" s="58">
        <v>0</v>
      </c>
      <c r="H25" s="58">
        <v>0</v>
      </c>
      <c r="I25" s="57">
        <v>0</v>
      </c>
      <c r="J25" s="58">
        <v>0</v>
      </c>
      <c r="K25" s="58">
        <v>0</v>
      </c>
      <c r="L25" s="57">
        <v>0</v>
      </c>
      <c r="M25" s="58">
        <v>0</v>
      </c>
      <c r="N25" s="58">
        <v>0</v>
      </c>
      <c r="O25" s="58">
        <v>0</v>
      </c>
    </row>
    <row r="26" spans="1:15" s="25" customFormat="1" ht="15.75" customHeight="1">
      <c r="A26" s="94" t="s">
        <v>302</v>
      </c>
      <c r="B26" s="81" t="s">
        <v>292</v>
      </c>
      <c r="C26" s="175">
        <v>11</v>
      </c>
      <c r="D26" s="58">
        <v>0</v>
      </c>
      <c r="E26" s="57">
        <f t="shared" si="3"/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</row>
    <row r="27" spans="1:15" s="25" customFormat="1" ht="15.75" customHeight="1">
      <c r="A27" s="94" t="s">
        <v>308</v>
      </c>
      <c r="B27" s="81" t="s">
        <v>314</v>
      </c>
      <c r="C27" s="175">
        <v>7</v>
      </c>
      <c r="D27" s="58">
        <v>2</v>
      </c>
      <c r="E27" s="57">
        <f t="shared" si="3"/>
        <v>28.57142857142857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</row>
    <row r="28" spans="1:15" s="33" customFormat="1" ht="15.75" customHeight="1">
      <c r="A28" s="94" t="s">
        <v>329</v>
      </c>
      <c r="B28" s="81" t="s">
        <v>315</v>
      </c>
      <c r="C28" s="223">
        <v>13</v>
      </c>
      <c r="D28" s="58">
        <v>0</v>
      </c>
      <c r="E28" s="57">
        <f t="shared" si="3"/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</row>
    <row r="29" spans="1:15" s="33" customFormat="1" ht="15.75" customHeight="1">
      <c r="A29" s="94" t="s">
        <v>372</v>
      </c>
      <c r="B29" s="81" t="s">
        <v>374</v>
      </c>
      <c r="C29" s="223">
        <v>5</v>
      </c>
      <c r="D29" s="58">
        <v>0</v>
      </c>
      <c r="E29" s="57">
        <f>D29/C29*100</f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</row>
    <row r="30" spans="1:15" s="33" customFormat="1" ht="15.75" customHeight="1">
      <c r="A30" s="94"/>
      <c r="B30" s="81"/>
      <c r="C30" s="322" t="s">
        <v>45</v>
      </c>
      <c r="D30" s="341"/>
      <c r="E30" s="341"/>
      <c r="F30" s="341"/>
      <c r="G30" s="341"/>
      <c r="H30" s="341"/>
      <c r="I30" s="341"/>
      <c r="J30" s="342" t="s">
        <v>1</v>
      </c>
      <c r="K30" s="341"/>
      <c r="L30" s="341"/>
      <c r="M30" s="341"/>
      <c r="N30" s="341"/>
      <c r="O30" s="341"/>
    </row>
    <row r="31" spans="1:15" s="33" customFormat="1" ht="15.75" customHeight="1">
      <c r="A31" s="109" t="s">
        <v>210</v>
      </c>
      <c r="B31" s="81" t="s">
        <v>37</v>
      </c>
      <c r="C31" s="60">
        <f>C32+C33+C34+C35+C36+C37+C38+C39+C40+C41</f>
        <v>3614</v>
      </c>
      <c r="D31" s="58">
        <f>D32+D33+D34+D35+D36+D37+D38+D39+D40+D41</f>
        <v>68</v>
      </c>
      <c r="E31" s="57">
        <f>D31/C31*100</f>
        <v>1.8815716657443278</v>
      </c>
      <c r="F31" s="58">
        <f>F32+F33+F34+F35+F36+F37+F38+F39+F40+F41</f>
        <v>1</v>
      </c>
      <c r="G31" s="58">
        <f>G32+G33+G34+G35+G36+G37+G38+G39+G40+G41</f>
        <v>62</v>
      </c>
      <c r="H31" s="58">
        <f>H32+H33+H34+H35+H36+H37+H38+H39+H40+H41</f>
        <v>62</v>
      </c>
      <c r="I31" s="57">
        <f>H31/G31*100</f>
        <v>100</v>
      </c>
      <c r="J31" s="58">
        <f>J32+J33+J34+J35+J36+J37+J38+J39+J40+J41</f>
        <v>55</v>
      </c>
      <c r="K31" s="58">
        <f>K32+K33+K34+K35+K36+K37+K38+K39+K40+K41</f>
        <v>7</v>
      </c>
      <c r="L31" s="58">
        <f>L32+L33+L34+L35+L36+L37+L38+L39+L40+L41</f>
        <v>0</v>
      </c>
      <c r="M31" s="57">
        <f>L31/G31*100</f>
        <v>0</v>
      </c>
      <c r="N31" s="58">
        <f>N32+N33+N34+N35+N36+N37+N38+N39+N40+N41</f>
        <v>0</v>
      </c>
      <c r="O31" s="58">
        <f>O32+O33+O34+O35+O36+O37+O38+O39+O40+O41</f>
        <v>0</v>
      </c>
    </row>
    <row r="32" spans="1:15" s="25" customFormat="1" ht="15.75" customHeight="1">
      <c r="A32" s="94" t="s">
        <v>300</v>
      </c>
      <c r="B32" s="81" t="s">
        <v>38</v>
      </c>
      <c r="C32" s="58">
        <v>416</v>
      </c>
      <c r="D32" s="58">
        <v>6</v>
      </c>
      <c r="E32" s="57">
        <f aca="true" t="shared" si="4" ref="E32:E39">D32/C32*100</f>
        <v>1.4423076923076923</v>
      </c>
      <c r="F32" s="58">
        <v>0</v>
      </c>
      <c r="G32" s="58">
        <v>9</v>
      </c>
      <c r="H32" s="58">
        <v>9</v>
      </c>
      <c r="I32" s="57">
        <v>100</v>
      </c>
      <c r="J32" s="58">
        <v>9</v>
      </c>
      <c r="K32" s="58">
        <v>0</v>
      </c>
      <c r="L32" s="58">
        <v>0</v>
      </c>
      <c r="M32" s="57">
        <v>0</v>
      </c>
      <c r="N32" s="58">
        <v>0</v>
      </c>
      <c r="O32" s="58">
        <v>0</v>
      </c>
    </row>
    <row r="33" spans="1:15" s="25" customFormat="1" ht="15.75" customHeight="1">
      <c r="A33" s="94" t="s">
        <v>326</v>
      </c>
      <c r="B33" s="81" t="s">
        <v>39</v>
      </c>
      <c r="C33" s="58">
        <v>320</v>
      </c>
      <c r="D33" s="58">
        <v>6</v>
      </c>
      <c r="E33" s="57">
        <f t="shared" si="4"/>
        <v>1.875</v>
      </c>
      <c r="F33" s="58">
        <v>0</v>
      </c>
      <c r="G33" s="58">
        <v>7</v>
      </c>
      <c r="H33" s="58">
        <v>7</v>
      </c>
      <c r="I33" s="57">
        <v>100</v>
      </c>
      <c r="J33" s="58">
        <v>7</v>
      </c>
      <c r="K33" s="58">
        <v>0</v>
      </c>
      <c r="L33" s="58">
        <v>0</v>
      </c>
      <c r="M33" s="57">
        <v>0</v>
      </c>
      <c r="N33" s="58">
        <v>0</v>
      </c>
      <c r="O33" s="58">
        <v>0</v>
      </c>
    </row>
    <row r="34" spans="1:15" s="25" customFormat="1" ht="15.75" customHeight="1">
      <c r="A34" s="94" t="s">
        <v>327</v>
      </c>
      <c r="B34" s="81" t="s">
        <v>40</v>
      </c>
      <c r="C34" s="58">
        <v>374</v>
      </c>
      <c r="D34" s="58">
        <v>6</v>
      </c>
      <c r="E34" s="57">
        <f t="shared" si="4"/>
        <v>1.6042780748663104</v>
      </c>
      <c r="F34" s="58">
        <v>0</v>
      </c>
      <c r="G34" s="58">
        <v>5</v>
      </c>
      <c r="H34" s="58">
        <v>5</v>
      </c>
      <c r="I34" s="57">
        <v>100</v>
      </c>
      <c r="J34" s="58">
        <v>4</v>
      </c>
      <c r="K34" s="58">
        <v>1</v>
      </c>
      <c r="L34" s="58">
        <v>0</v>
      </c>
      <c r="M34" s="57">
        <v>0</v>
      </c>
      <c r="N34" s="58">
        <v>0</v>
      </c>
      <c r="O34" s="58">
        <v>0</v>
      </c>
    </row>
    <row r="35" spans="1:15" s="25" customFormat="1" ht="15.75" customHeight="1">
      <c r="A35" s="94" t="s">
        <v>328</v>
      </c>
      <c r="B35" s="81" t="s">
        <v>41</v>
      </c>
      <c r="C35" s="58">
        <v>406</v>
      </c>
      <c r="D35" s="58">
        <v>6</v>
      </c>
      <c r="E35" s="57">
        <f t="shared" si="4"/>
        <v>1.477832512315271</v>
      </c>
      <c r="F35" s="58">
        <v>0</v>
      </c>
      <c r="G35" s="58">
        <v>1</v>
      </c>
      <c r="H35" s="58">
        <v>1</v>
      </c>
      <c r="I35" s="57">
        <v>100</v>
      </c>
      <c r="J35" s="58">
        <v>0</v>
      </c>
      <c r="K35" s="58">
        <v>1</v>
      </c>
      <c r="L35" s="58">
        <v>0</v>
      </c>
      <c r="M35" s="57">
        <v>0</v>
      </c>
      <c r="N35" s="58">
        <v>0</v>
      </c>
      <c r="O35" s="58">
        <v>0</v>
      </c>
    </row>
    <row r="36" spans="1:15" s="25" customFormat="1" ht="15.75" customHeight="1">
      <c r="A36" s="94" t="s">
        <v>301</v>
      </c>
      <c r="B36" s="81" t="s">
        <v>42</v>
      </c>
      <c r="C36" s="58">
        <v>358</v>
      </c>
      <c r="D36" s="58">
        <v>4</v>
      </c>
      <c r="E36" s="57">
        <f t="shared" si="4"/>
        <v>1.1173184357541899</v>
      </c>
      <c r="F36" s="58">
        <v>0</v>
      </c>
      <c r="G36" s="58">
        <v>6</v>
      </c>
      <c r="H36" s="58">
        <v>6</v>
      </c>
      <c r="I36" s="57">
        <v>100</v>
      </c>
      <c r="J36" s="58">
        <v>5</v>
      </c>
      <c r="K36" s="58">
        <v>1</v>
      </c>
      <c r="L36" s="58">
        <v>0</v>
      </c>
      <c r="M36" s="57">
        <v>0</v>
      </c>
      <c r="N36" s="58">
        <v>0</v>
      </c>
      <c r="O36" s="58">
        <v>0</v>
      </c>
    </row>
    <row r="37" spans="1:15" s="25" customFormat="1" ht="15.75" customHeight="1">
      <c r="A37" s="94" t="s">
        <v>303</v>
      </c>
      <c r="B37" s="81" t="s">
        <v>276</v>
      </c>
      <c r="C37" s="60">
        <v>394</v>
      </c>
      <c r="D37" s="58">
        <v>5</v>
      </c>
      <c r="E37" s="57">
        <f t="shared" si="4"/>
        <v>1.2690355329949239</v>
      </c>
      <c r="F37" s="58">
        <v>0</v>
      </c>
      <c r="G37" s="58">
        <v>7</v>
      </c>
      <c r="H37" s="58">
        <v>7</v>
      </c>
      <c r="I37" s="57">
        <v>100</v>
      </c>
      <c r="J37" s="58">
        <v>5</v>
      </c>
      <c r="K37" s="58">
        <v>2</v>
      </c>
      <c r="L37" s="58">
        <v>0</v>
      </c>
      <c r="M37" s="57">
        <v>0</v>
      </c>
      <c r="N37" s="58">
        <v>0</v>
      </c>
      <c r="O37" s="58">
        <v>0</v>
      </c>
    </row>
    <row r="38" spans="1:15" s="25" customFormat="1" ht="15.75" customHeight="1">
      <c r="A38" s="94" t="s">
        <v>302</v>
      </c>
      <c r="B38" s="81" t="s">
        <v>292</v>
      </c>
      <c r="C38" s="208">
        <v>366</v>
      </c>
      <c r="D38" s="208">
        <v>7</v>
      </c>
      <c r="E38" s="57">
        <f t="shared" si="4"/>
        <v>1.912568306010929</v>
      </c>
      <c r="F38" s="58">
        <v>0</v>
      </c>
      <c r="G38" s="208">
        <v>7</v>
      </c>
      <c r="H38" s="208">
        <v>7</v>
      </c>
      <c r="I38" s="209">
        <v>100</v>
      </c>
      <c r="J38" s="208">
        <v>7</v>
      </c>
      <c r="K38" s="58">
        <v>0</v>
      </c>
      <c r="L38" s="58">
        <v>0</v>
      </c>
      <c r="M38" s="57">
        <v>0</v>
      </c>
      <c r="N38" s="58">
        <v>0</v>
      </c>
      <c r="O38" s="58">
        <v>0</v>
      </c>
    </row>
    <row r="39" spans="1:15" s="25" customFormat="1" ht="15.75" customHeight="1">
      <c r="A39" s="94" t="s">
        <v>308</v>
      </c>
      <c r="B39" s="81" t="s">
        <v>314</v>
      </c>
      <c r="C39" s="208">
        <v>335</v>
      </c>
      <c r="D39" s="208">
        <v>10</v>
      </c>
      <c r="E39" s="57">
        <f t="shared" si="4"/>
        <v>2.9850746268656714</v>
      </c>
      <c r="F39" s="58">
        <v>1</v>
      </c>
      <c r="G39" s="208">
        <v>3</v>
      </c>
      <c r="H39" s="208">
        <v>3</v>
      </c>
      <c r="I39" s="209">
        <v>100</v>
      </c>
      <c r="J39" s="208">
        <v>3</v>
      </c>
      <c r="K39" s="58">
        <v>0</v>
      </c>
      <c r="L39" s="58">
        <v>0</v>
      </c>
      <c r="M39" s="57">
        <v>0</v>
      </c>
      <c r="N39" s="58">
        <v>0</v>
      </c>
      <c r="O39" s="58">
        <v>0</v>
      </c>
    </row>
    <row r="40" spans="1:15" s="25" customFormat="1" ht="15.75" customHeight="1">
      <c r="A40" s="94" t="s">
        <v>363</v>
      </c>
      <c r="B40" s="81" t="s">
        <v>364</v>
      </c>
      <c r="C40" s="208">
        <v>346</v>
      </c>
      <c r="D40" s="208">
        <v>8</v>
      </c>
      <c r="E40" s="57">
        <f>D40/C40*100</f>
        <v>2.312138728323699</v>
      </c>
      <c r="F40" s="58">
        <v>0</v>
      </c>
      <c r="G40" s="208">
        <v>9</v>
      </c>
      <c r="H40" s="208">
        <v>9</v>
      </c>
      <c r="I40" s="209">
        <v>100</v>
      </c>
      <c r="J40" s="208">
        <v>8</v>
      </c>
      <c r="K40" s="58">
        <v>1</v>
      </c>
      <c r="L40" s="58">
        <v>0</v>
      </c>
      <c r="M40" s="57">
        <v>0</v>
      </c>
      <c r="N40" s="58">
        <v>0</v>
      </c>
      <c r="O40" s="58">
        <v>0</v>
      </c>
    </row>
    <row r="41" spans="1:15" s="25" customFormat="1" ht="15.75" customHeight="1">
      <c r="A41" s="94" t="s">
        <v>372</v>
      </c>
      <c r="B41" s="117" t="s">
        <v>374</v>
      </c>
      <c r="C41" s="224">
        <v>299</v>
      </c>
      <c r="D41" s="184">
        <v>10</v>
      </c>
      <c r="E41" s="65">
        <f>D41/C41*100</f>
        <v>3.3444816053511706</v>
      </c>
      <c r="F41" s="104">
        <v>0</v>
      </c>
      <c r="G41" s="184">
        <v>8</v>
      </c>
      <c r="H41" s="184">
        <v>8</v>
      </c>
      <c r="I41" s="185">
        <v>100</v>
      </c>
      <c r="J41" s="184">
        <v>7</v>
      </c>
      <c r="K41" s="104">
        <v>1</v>
      </c>
      <c r="L41" s="104">
        <v>0</v>
      </c>
      <c r="M41" s="65">
        <v>0</v>
      </c>
      <c r="N41" s="104">
        <v>0</v>
      </c>
      <c r="O41" s="104">
        <v>0</v>
      </c>
    </row>
    <row r="42" spans="1:15" s="25" customFormat="1" ht="15.75" customHeight="1">
      <c r="A42" s="169" t="s">
        <v>211</v>
      </c>
      <c r="B42" s="340" t="s">
        <v>212</v>
      </c>
      <c r="C42" s="340"/>
      <c r="D42" s="340"/>
      <c r="E42" s="340"/>
      <c r="F42" s="340"/>
      <c r="G42" s="340"/>
      <c r="H42" s="340"/>
      <c r="I42" s="340"/>
      <c r="J42" s="338" t="s">
        <v>348</v>
      </c>
      <c r="K42" s="339"/>
      <c r="L42" s="339"/>
      <c r="M42" s="339"/>
      <c r="N42" s="339"/>
      <c r="O42" s="339"/>
    </row>
    <row r="43" spans="1:15" s="25" customFormat="1" ht="15.75" customHeight="1">
      <c r="A43" s="141"/>
      <c r="B43" s="340" t="s">
        <v>213</v>
      </c>
      <c r="C43" s="340"/>
      <c r="D43" s="340"/>
      <c r="E43" s="340"/>
      <c r="F43" s="340"/>
      <c r="G43" s="340"/>
      <c r="H43" s="340"/>
      <c r="I43" s="340"/>
      <c r="J43" s="354" t="s">
        <v>349</v>
      </c>
      <c r="K43" s="355"/>
      <c r="L43" s="355"/>
      <c r="M43" s="355"/>
      <c r="N43" s="355"/>
      <c r="O43" s="355"/>
    </row>
    <row r="44" spans="1:15" s="25" customFormat="1" ht="15.75" customHeight="1">
      <c r="A44" s="141"/>
      <c r="B44" s="340" t="s">
        <v>248</v>
      </c>
      <c r="C44" s="340"/>
      <c r="D44" s="340"/>
      <c r="E44" s="340"/>
      <c r="F44" s="340"/>
      <c r="G44" s="340"/>
      <c r="H44" s="340"/>
      <c r="I44" s="340"/>
      <c r="J44" s="354" t="s">
        <v>350</v>
      </c>
      <c r="K44" s="355"/>
      <c r="L44" s="355"/>
      <c r="M44" s="355"/>
      <c r="N44" s="355"/>
      <c r="O44" s="355"/>
    </row>
    <row r="45" spans="1:15" s="25" customFormat="1" ht="15.75" customHeight="1">
      <c r="A45" s="141"/>
      <c r="B45" s="352" t="s">
        <v>235</v>
      </c>
      <c r="C45" s="352"/>
      <c r="D45" s="352"/>
      <c r="E45" s="352"/>
      <c r="F45" s="352"/>
      <c r="G45" s="352"/>
      <c r="H45" s="352"/>
      <c r="I45" s="352"/>
      <c r="J45" s="354" t="s">
        <v>351</v>
      </c>
      <c r="K45" s="355"/>
      <c r="L45" s="355"/>
      <c r="M45" s="355"/>
      <c r="N45" s="355"/>
      <c r="O45" s="355"/>
    </row>
    <row r="46" spans="1:9" ht="15" customHeight="1">
      <c r="A46" s="353" t="s">
        <v>352</v>
      </c>
      <c r="B46" s="353"/>
      <c r="C46" s="353"/>
      <c r="D46" s="353"/>
      <c r="E46" s="353"/>
      <c r="F46" s="353"/>
      <c r="G46" s="353"/>
      <c r="H46" s="353"/>
      <c r="I46" s="353"/>
    </row>
    <row r="47" spans="1:11" ht="15.75">
      <c r="A47" s="25"/>
      <c r="B47" s="25"/>
      <c r="C47" s="25"/>
      <c r="D47" s="25"/>
      <c r="E47" s="25"/>
      <c r="F47" s="25"/>
      <c r="G47" s="25"/>
      <c r="H47" s="25"/>
      <c r="I47" s="25"/>
      <c r="K47" s="135"/>
    </row>
    <row r="48" spans="1:9" ht="15">
      <c r="A48" s="350"/>
      <c r="B48" s="350"/>
      <c r="C48" s="350"/>
      <c r="D48" s="350"/>
      <c r="E48" s="350"/>
      <c r="F48" s="351"/>
      <c r="G48" s="350"/>
      <c r="H48" s="350"/>
      <c r="I48" s="350"/>
    </row>
    <row r="49" spans="1:9" ht="15">
      <c r="A49" s="350"/>
      <c r="B49" s="350"/>
      <c r="C49" s="350"/>
      <c r="D49" s="350"/>
      <c r="E49" s="350"/>
      <c r="F49" s="350"/>
      <c r="G49" s="350"/>
      <c r="H49" s="350"/>
      <c r="I49" s="350"/>
    </row>
    <row r="50" spans="1:15" ht="15">
      <c r="A50" s="286" t="str">
        <f>"- "&amp;Sheet1!B10&amp;" -"</f>
        <v>- 44 -</v>
      </c>
      <c r="B50" s="286"/>
      <c r="C50" s="286"/>
      <c r="D50" s="286"/>
      <c r="E50" s="286"/>
      <c r="F50" s="286"/>
      <c r="G50" s="286"/>
      <c r="H50" s="286"/>
      <c r="I50" s="286"/>
      <c r="J50" s="286" t="str">
        <f>"- "&amp;Sheet1!C10&amp;" -"</f>
        <v>- 45 -</v>
      </c>
      <c r="K50" s="286"/>
      <c r="L50" s="286"/>
      <c r="M50" s="286"/>
      <c r="N50" s="286"/>
      <c r="O50" s="286"/>
    </row>
    <row r="56" ht="15">
      <c r="H56" s="36"/>
    </row>
  </sheetData>
  <sheetProtection/>
  <mergeCells count="32">
    <mergeCell ref="J45:O45"/>
    <mergeCell ref="J1:O1"/>
    <mergeCell ref="A1:I1"/>
    <mergeCell ref="G2:O2"/>
    <mergeCell ref="G3:G4"/>
    <mergeCell ref="L3:O3"/>
    <mergeCell ref="H3:K3"/>
    <mergeCell ref="C2:C5"/>
    <mergeCell ref="D2:F2"/>
    <mergeCell ref="D3:D4"/>
    <mergeCell ref="A50:I50"/>
    <mergeCell ref="C6:I6"/>
    <mergeCell ref="J6:O6"/>
    <mergeCell ref="J50:O50"/>
    <mergeCell ref="A48:I48"/>
    <mergeCell ref="A49:I49"/>
    <mergeCell ref="B45:I45"/>
    <mergeCell ref="A46:I46"/>
    <mergeCell ref="J43:O43"/>
    <mergeCell ref="J44:O44"/>
    <mergeCell ref="E3:E4"/>
    <mergeCell ref="F3:F4"/>
    <mergeCell ref="C30:I30"/>
    <mergeCell ref="A2:A5"/>
    <mergeCell ref="B2:B5"/>
    <mergeCell ref="J30:O30"/>
    <mergeCell ref="J42:O42"/>
    <mergeCell ref="B43:I43"/>
    <mergeCell ref="B42:I42"/>
    <mergeCell ref="B44:I44"/>
    <mergeCell ref="C18:I18"/>
    <mergeCell ref="J18:O18"/>
  </mergeCells>
  <printOptions/>
  <pageMargins left="0.6299212598425197" right="0.3937007874015748" top="0.2696078431372549" bottom="0.012254901960784314" header="0.5118110236220472" footer="0.708661417322834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51"/>
  <sheetViews>
    <sheetView zoomScalePageLayoutView="0" workbookViewId="0" topLeftCell="A1">
      <selection activeCell="H6" sqref="H6:T6"/>
    </sheetView>
  </sheetViews>
  <sheetFormatPr defaultColWidth="9.00390625" defaultRowHeight="16.5"/>
  <cols>
    <col min="1" max="1" width="6.50390625" style="72" customWidth="1"/>
    <col min="2" max="2" width="9.625" style="72" customWidth="1"/>
    <col min="3" max="3" width="8.375" style="72" customWidth="1"/>
    <col min="4" max="4" width="10.625" style="70" customWidth="1"/>
    <col min="5" max="5" width="9.75390625" style="70" customWidth="1"/>
    <col min="6" max="6" width="11.50390625" style="70" customWidth="1"/>
    <col min="7" max="7" width="11.25390625" style="70" customWidth="1"/>
    <col min="8" max="8" width="8.25390625" style="70" customWidth="1"/>
    <col min="9" max="9" width="8.00390625" style="70" customWidth="1"/>
    <col min="10" max="10" width="8.375" style="70" customWidth="1"/>
    <col min="11" max="17" width="8.75390625" style="70" customWidth="1"/>
    <col min="18" max="18" width="9.875" style="70" customWidth="1"/>
    <col min="19" max="19" width="8.75390625" style="70" customWidth="1"/>
    <col min="20" max="20" width="10.875" style="70" customWidth="1"/>
    <col min="21" max="16384" width="9.00390625" style="70" customWidth="1"/>
  </cols>
  <sheetData>
    <row r="1" spans="1:20" s="76" customFormat="1" ht="21.75" customHeight="1">
      <c r="A1" s="305" t="s">
        <v>57</v>
      </c>
      <c r="B1" s="305"/>
      <c r="C1" s="305"/>
      <c r="D1" s="305"/>
      <c r="E1" s="305"/>
      <c r="F1" s="305"/>
      <c r="G1" s="305"/>
      <c r="H1" s="305"/>
      <c r="I1" s="305"/>
      <c r="J1" s="305"/>
      <c r="K1" s="369" t="s">
        <v>56</v>
      </c>
      <c r="L1" s="369"/>
      <c r="M1" s="369"/>
      <c r="N1" s="369"/>
      <c r="O1" s="369"/>
      <c r="P1" s="369"/>
      <c r="Q1" s="369"/>
      <c r="R1" s="369"/>
      <c r="S1" s="369"/>
      <c r="T1" s="369"/>
    </row>
    <row r="2" spans="1:20" ht="9" customHeight="1">
      <c r="A2" s="9"/>
      <c r="B2" s="3"/>
      <c r="C2" s="3"/>
      <c r="D2" s="3"/>
      <c r="E2" s="3"/>
      <c r="F2" s="3"/>
      <c r="G2" s="9"/>
      <c r="H2" s="9"/>
      <c r="I2" s="9"/>
      <c r="J2" s="9"/>
      <c r="K2" s="28"/>
      <c r="L2" s="47"/>
      <c r="M2" s="3"/>
      <c r="N2" s="3"/>
      <c r="O2" s="3"/>
      <c r="P2" s="3"/>
      <c r="Q2" s="3"/>
      <c r="R2" s="3"/>
      <c r="S2" s="3"/>
      <c r="T2" s="3"/>
    </row>
    <row r="3" spans="1:20" s="75" customFormat="1" ht="15" customHeight="1">
      <c r="A3" s="4"/>
      <c r="B3" s="23"/>
      <c r="C3" s="231" t="s">
        <v>58</v>
      </c>
      <c r="D3" s="231"/>
      <c r="E3" s="231"/>
      <c r="F3" s="231"/>
      <c r="G3" s="231"/>
      <c r="H3" s="231"/>
      <c r="I3" s="231"/>
      <c r="J3" s="5" t="s">
        <v>59</v>
      </c>
      <c r="K3" s="52"/>
      <c r="L3" s="231" t="s">
        <v>71</v>
      </c>
      <c r="M3" s="231"/>
      <c r="N3" s="231"/>
      <c r="O3" s="231"/>
      <c r="P3" s="231"/>
      <c r="Q3" s="231"/>
      <c r="R3" s="231"/>
      <c r="S3" s="231"/>
      <c r="T3" s="95" t="s">
        <v>60</v>
      </c>
    </row>
    <row r="4" spans="1:20" s="35" customFormat="1" ht="4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s="71" customFormat="1" ht="30" customHeight="1">
      <c r="A5" s="232"/>
      <c r="B5" s="232"/>
      <c r="C5" s="310"/>
      <c r="D5" s="343" t="s">
        <v>61</v>
      </c>
      <c r="E5" s="343" t="s">
        <v>62</v>
      </c>
      <c r="F5" s="343" t="s">
        <v>63</v>
      </c>
      <c r="G5" s="343" t="s">
        <v>64</v>
      </c>
      <c r="H5" s="315" t="s">
        <v>65</v>
      </c>
      <c r="I5" s="360"/>
      <c r="J5" s="360"/>
      <c r="K5" s="360" t="s">
        <v>66</v>
      </c>
      <c r="L5" s="360"/>
      <c r="M5" s="360"/>
      <c r="N5" s="360"/>
      <c r="O5" s="360"/>
      <c r="P5" s="316"/>
      <c r="Q5" s="315" t="s">
        <v>67</v>
      </c>
      <c r="R5" s="360"/>
      <c r="S5" s="360"/>
      <c r="T5" s="360"/>
    </row>
    <row r="6" spans="1:20" s="71" customFormat="1" ht="60.75" customHeight="1">
      <c r="A6" s="233"/>
      <c r="B6" s="233"/>
      <c r="C6" s="370"/>
      <c r="D6" s="368"/>
      <c r="E6" s="368"/>
      <c r="F6" s="366"/>
      <c r="G6" s="367"/>
      <c r="H6" s="92" t="s">
        <v>104</v>
      </c>
      <c r="I6" s="92" t="s">
        <v>105</v>
      </c>
      <c r="J6" s="92" t="s">
        <v>106</v>
      </c>
      <c r="K6" s="46" t="s">
        <v>107</v>
      </c>
      <c r="L6" s="46" t="s">
        <v>108</v>
      </c>
      <c r="M6" s="92" t="s">
        <v>109</v>
      </c>
      <c r="N6" s="92" t="s">
        <v>110</v>
      </c>
      <c r="O6" s="92" t="s">
        <v>111</v>
      </c>
      <c r="P6" s="92" t="s">
        <v>112</v>
      </c>
      <c r="Q6" s="89" t="s">
        <v>76</v>
      </c>
      <c r="R6" s="88" t="s">
        <v>81</v>
      </c>
      <c r="S6" s="88" t="s">
        <v>77</v>
      </c>
      <c r="T6" s="91" t="s">
        <v>82</v>
      </c>
    </row>
    <row r="7" spans="1:45" s="73" customFormat="1" ht="13.5" customHeight="1">
      <c r="A7" s="107"/>
      <c r="B7" s="343"/>
      <c r="C7" s="105" t="s">
        <v>68</v>
      </c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</row>
    <row r="8" spans="1:45" s="73" customFormat="1" ht="13.5" customHeight="1">
      <c r="A8" s="102"/>
      <c r="B8" s="365"/>
      <c r="C8" s="93" t="s">
        <v>69</v>
      </c>
      <c r="D8" s="34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</row>
    <row r="9" spans="1:45" s="73" customFormat="1" ht="13.5" customHeight="1">
      <c r="A9" s="102"/>
      <c r="B9" s="344"/>
      <c r="C9" s="106" t="s">
        <v>70</v>
      </c>
      <c r="D9" s="3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</row>
    <row r="10" spans="1:20" s="73" customFormat="1" ht="13.5" customHeight="1">
      <c r="A10" s="102"/>
      <c r="B10" s="237"/>
      <c r="C10" s="105" t="s">
        <v>68</v>
      </c>
      <c r="D10" s="4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s="73" customFormat="1" ht="13.5" customHeight="1">
      <c r="A11" s="102"/>
      <c r="B11" s="268"/>
      <c r="C11" s="93" t="s">
        <v>69</v>
      </c>
      <c r="D11" s="54"/>
      <c r="E11" s="44"/>
      <c r="F11" s="50"/>
      <c r="G11" s="44"/>
      <c r="H11" s="44"/>
      <c r="I11" s="44"/>
      <c r="J11" s="51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:20" s="73" customFormat="1" ht="13.5" customHeight="1">
      <c r="A12" s="102"/>
      <c r="B12" s="238"/>
      <c r="C12" s="106" t="s">
        <v>70</v>
      </c>
      <c r="D12" s="54"/>
      <c r="E12" s="44"/>
      <c r="F12" s="50"/>
      <c r="G12" s="44"/>
      <c r="H12" s="44"/>
      <c r="I12" s="44"/>
      <c r="J12" s="51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0" s="73" customFormat="1" ht="13.5" customHeight="1">
      <c r="A13" s="102"/>
      <c r="B13" s="237"/>
      <c r="C13" s="105" t="s">
        <v>68</v>
      </c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20" s="73" customFormat="1" ht="13.5" customHeight="1">
      <c r="A14" s="102"/>
      <c r="B14" s="268"/>
      <c r="C14" s="93" t="s">
        <v>69</v>
      </c>
      <c r="D14" s="54"/>
      <c r="E14" s="44"/>
      <c r="F14" s="50"/>
      <c r="G14" s="44"/>
      <c r="H14" s="44"/>
      <c r="I14" s="44"/>
      <c r="J14" s="51"/>
      <c r="K14" s="50"/>
      <c r="L14" s="50"/>
      <c r="M14" s="50"/>
      <c r="N14" s="50"/>
      <c r="O14" s="50"/>
      <c r="P14" s="50"/>
      <c r="Q14" s="50"/>
      <c r="R14" s="50"/>
      <c r="S14" s="50"/>
      <c r="T14" s="53"/>
    </row>
    <row r="15" spans="1:20" s="73" customFormat="1" ht="13.5" customHeight="1">
      <c r="A15" s="102"/>
      <c r="B15" s="238"/>
      <c r="C15" s="106" t="s">
        <v>70</v>
      </c>
      <c r="D15" s="54"/>
      <c r="E15" s="44"/>
      <c r="F15" s="50"/>
      <c r="G15" s="44"/>
      <c r="H15" s="44"/>
      <c r="I15" s="44"/>
      <c r="J15" s="51"/>
      <c r="K15" s="50"/>
      <c r="L15" s="50"/>
      <c r="M15" s="50"/>
      <c r="N15" s="50"/>
      <c r="O15" s="50"/>
      <c r="P15" s="50"/>
      <c r="Q15" s="50"/>
      <c r="R15" s="50"/>
      <c r="S15" s="50"/>
      <c r="T15" s="53"/>
    </row>
    <row r="16" spans="1:20" s="73" customFormat="1" ht="13.5" customHeight="1">
      <c r="A16" s="102"/>
      <c r="B16" s="237"/>
      <c r="C16" s="105" t="s">
        <v>68</v>
      </c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1:20" s="73" customFormat="1" ht="13.5" customHeight="1">
      <c r="A17" s="102"/>
      <c r="B17" s="268"/>
      <c r="C17" s="93" t="s">
        <v>69</v>
      </c>
      <c r="D17" s="5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73" customFormat="1" ht="13.5" customHeight="1">
      <c r="A18" s="102"/>
      <c r="B18" s="268"/>
      <c r="C18" s="106" t="s">
        <v>70</v>
      </c>
      <c r="D18" s="5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 s="73" customFormat="1" ht="13.5" customHeight="1">
      <c r="A19" s="102"/>
      <c r="B19" s="237"/>
      <c r="C19" s="105" t="s">
        <v>68</v>
      </c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1:20" s="73" customFormat="1" ht="13.5" customHeight="1">
      <c r="A20" s="102"/>
      <c r="B20" s="268"/>
      <c r="C20" s="93" t="s">
        <v>69</v>
      </c>
      <c r="D20" s="54"/>
      <c r="E20" s="44"/>
      <c r="F20" s="50"/>
      <c r="G20" s="44"/>
      <c r="H20" s="44"/>
      <c r="I20" s="44"/>
      <c r="J20" s="51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s="73" customFormat="1" ht="13.5" customHeight="1">
      <c r="A21" s="102"/>
      <c r="B21" s="268"/>
      <c r="C21" s="106" t="s">
        <v>70</v>
      </c>
      <c r="D21" s="54"/>
      <c r="E21" s="44"/>
      <c r="F21" s="50"/>
      <c r="G21" s="44"/>
      <c r="H21" s="44"/>
      <c r="I21" s="44"/>
      <c r="J21" s="51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1:20" s="73" customFormat="1" ht="13.5" customHeight="1">
      <c r="A22" s="102"/>
      <c r="B22" s="237"/>
      <c r="C22" s="105" t="s">
        <v>68</v>
      </c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20" s="73" customFormat="1" ht="13.5" customHeight="1">
      <c r="A23" s="102"/>
      <c r="B23" s="268"/>
      <c r="C23" s="93" t="s">
        <v>69</v>
      </c>
      <c r="D23" s="54"/>
      <c r="E23" s="44"/>
      <c r="F23" s="50"/>
      <c r="G23" s="44"/>
      <c r="H23" s="44"/>
      <c r="I23" s="44"/>
      <c r="J23" s="51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s="73" customFormat="1" ht="13.5" customHeight="1">
      <c r="A24" s="102"/>
      <c r="B24" s="238"/>
      <c r="C24" s="106" t="s">
        <v>70</v>
      </c>
      <c r="D24" s="54"/>
      <c r="E24" s="44"/>
      <c r="F24" s="50"/>
      <c r="G24" s="44"/>
      <c r="H24" s="44"/>
      <c r="I24" s="44"/>
      <c r="J24" s="51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s="73" customFormat="1" ht="13.5" customHeight="1">
      <c r="A25" s="102"/>
      <c r="B25" s="269"/>
      <c r="C25" s="105" t="s">
        <v>68</v>
      </c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</row>
    <row r="26" spans="1:20" s="73" customFormat="1" ht="13.5" customHeight="1">
      <c r="A26" s="102"/>
      <c r="B26" s="269"/>
      <c r="C26" s="93" t="s">
        <v>69</v>
      </c>
      <c r="D26" s="54"/>
      <c r="E26" s="44"/>
      <c r="F26" s="50"/>
      <c r="G26" s="44"/>
      <c r="H26" s="44"/>
      <c r="I26" s="44"/>
      <c r="J26" s="51"/>
      <c r="K26" s="50"/>
      <c r="L26" s="50"/>
      <c r="M26" s="50"/>
      <c r="N26" s="50"/>
      <c r="O26" s="50"/>
      <c r="P26" s="50"/>
      <c r="Q26" s="50"/>
      <c r="R26" s="50"/>
      <c r="S26" s="50"/>
      <c r="T26" s="53"/>
    </row>
    <row r="27" spans="1:20" s="73" customFormat="1" ht="13.5" customHeight="1">
      <c r="A27" s="102"/>
      <c r="B27" s="269"/>
      <c r="C27" s="106" t="s">
        <v>70</v>
      </c>
      <c r="D27" s="54"/>
      <c r="E27" s="44"/>
      <c r="F27" s="50"/>
      <c r="G27" s="44"/>
      <c r="H27" s="44"/>
      <c r="I27" s="44"/>
      <c r="J27" s="51"/>
      <c r="K27" s="50"/>
      <c r="L27" s="50"/>
      <c r="M27" s="50"/>
      <c r="N27" s="50"/>
      <c r="O27" s="50"/>
      <c r="P27" s="50"/>
      <c r="Q27" s="50"/>
      <c r="R27" s="50"/>
      <c r="S27" s="50"/>
      <c r="T27" s="53"/>
    </row>
    <row r="28" spans="1:20" s="73" customFormat="1" ht="13.5" customHeight="1">
      <c r="A28" s="102"/>
      <c r="B28" s="343"/>
      <c r="C28" s="105" t="s">
        <v>68</v>
      </c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1" s="73" customFormat="1" ht="13.5" customHeight="1">
      <c r="A29" s="102"/>
      <c r="B29" s="365"/>
      <c r="C29" s="93" t="s">
        <v>69</v>
      </c>
      <c r="D29" s="54"/>
      <c r="E29" s="44"/>
      <c r="F29" s="50"/>
      <c r="G29" s="44"/>
      <c r="H29" s="44"/>
      <c r="I29" s="44"/>
      <c r="J29" s="51"/>
      <c r="K29" s="50"/>
      <c r="L29" s="50"/>
      <c r="M29" s="50"/>
      <c r="N29" s="50"/>
      <c r="O29" s="50"/>
      <c r="P29" s="50"/>
      <c r="Q29" s="50"/>
      <c r="R29" s="50"/>
      <c r="S29" s="50"/>
      <c r="T29" s="53"/>
      <c r="U29" s="74"/>
    </row>
    <row r="30" spans="1:21" s="73" customFormat="1" ht="13.5" customHeight="1">
      <c r="A30" s="102"/>
      <c r="B30" s="344"/>
      <c r="C30" s="106" t="s">
        <v>70</v>
      </c>
      <c r="D30" s="54"/>
      <c r="E30" s="44"/>
      <c r="F30" s="50"/>
      <c r="G30" s="44"/>
      <c r="H30" s="44"/>
      <c r="I30" s="44"/>
      <c r="J30" s="51"/>
      <c r="K30" s="50"/>
      <c r="L30" s="50"/>
      <c r="M30" s="50"/>
      <c r="N30" s="50"/>
      <c r="O30" s="50"/>
      <c r="P30" s="50"/>
      <c r="Q30" s="50"/>
      <c r="R30" s="50"/>
      <c r="S30" s="50"/>
      <c r="T30" s="53"/>
      <c r="U30" s="74"/>
    </row>
    <row r="31" spans="1:20" s="73" customFormat="1" ht="13.5" customHeight="1">
      <c r="A31" s="102"/>
      <c r="B31" s="237"/>
      <c r="C31" s="105" t="s">
        <v>68</v>
      </c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1" s="73" customFormat="1" ht="13.5" customHeight="1">
      <c r="A32" s="102"/>
      <c r="B32" s="268"/>
      <c r="C32" s="93" t="s">
        <v>69</v>
      </c>
      <c r="D32" s="5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74"/>
    </row>
    <row r="33" spans="1:21" s="73" customFormat="1" ht="13.5" customHeight="1">
      <c r="A33" s="102"/>
      <c r="B33" s="238"/>
      <c r="C33" s="106" t="s">
        <v>70</v>
      </c>
      <c r="D33" s="5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74"/>
    </row>
    <row r="34" spans="1:20" s="69" customFormat="1" ht="13.5" customHeight="1">
      <c r="A34" s="102"/>
      <c r="B34" s="237"/>
      <c r="C34" s="105" t="s">
        <v>68</v>
      </c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0" s="69" customFormat="1" ht="13.5" customHeight="1">
      <c r="A35" s="102"/>
      <c r="B35" s="268"/>
      <c r="C35" s="93" t="s">
        <v>69</v>
      </c>
      <c r="D35" s="54"/>
      <c r="E35" s="44"/>
      <c r="F35" s="51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51"/>
      <c r="R35" s="51"/>
      <c r="S35" s="51"/>
      <c r="T35" s="44"/>
    </row>
    <row r="36" spans="1:20" s="69" customFormat="1" ht="13.5" customHeight="1">
      <c r="A36" s="102"/>
      <c r="B36" s="238"/>
      <c r="C36" s="106" t="s">
        <v>70</v>
      </c>
      <c r="D36" s="54"/>
      <c r="E36" s="44"/>
      <c r="F36" s="51"/>
      <c r="G36" s="50"/>
      <c r="H36" s="50"/>
      <c r="I36" s="50"/>
      <c r="J36" s="50"/>
      <c r="K36" s="50"/>
      <c r="L36" s="50"/>
      <c r="M36" s="50"/>
      <c r="N36" s="50"/>
      <c r="O36" s="50"/>
      <c r="P36" s="51"/>
      <c r="Q36" s="51"/>
      <c r="R36" s="51"/>
      <c r="S36" s="51"/>
      <c r="T36" s="44"/>
    </row>
    <row r="37" spans="1:20" s="69" customFormat="1" ht="13.5" customHeight="1">
      <c r="A37" s="102"/>
      <c r="B37" s="268"/>
      <c r="C37" s="105" t="s">
        <v>68</v>
      </c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1:20" s="69" customFormat="1" ht="13.5" customHeight="1">
      <c r="A38" s="102"/>
      <c r="B38" s="268"/>
      <c r="C38" s="93" t="s">
        <v>69</v>
      </c>
      <c r="D38" s="34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44"/>
    </row>
    <row r="39" spans="1:20" s="69" customFormat="1" ht="13.5" customHeight="1">
      <c r="A39" s="102"/>
      <c r="B39" s="268"/>
      <c r="C39" s="106" t="s">
        <v>70</v>
      </c>
      <c r="D39" s="3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44"/>
    </row>
    <row r="40" spans="1:20" s="69" customFormat="1" ht="13.5" customHeight="1">
      <c r="A40" s="102"/>
      <c r="B40" s="237"/>
      <c r="C40" s="105" t="s">
        <v>68</v>
      </c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</row>
    <row r="41" spans="1:20" s="69" customFormat="1" ht="13.5" customHeight="1">
      <c r="A41" s="102"/>
      <c r="B41" s="268"/>
      <c r="C41" s="93" t="s">
        <v>69</v>
      </c>
      <c r="D41" s="34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44"/>
    </row>
    <row r="42" spans="1:20" s="69" customFormat="1" ht="13.5" customHeight="1">
      <c r="A42" s="102"/>
      <c r="B42" s="238"/>
      <c r="C42" s="106" t="s">
        <v>70</v>
      </c>
      <c r="D42" s="3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44"/>
    </row>
    <row r="43" spans="1:20" s="73" customFormat="1" ht="13.5" customHeight="1">
      <c r="A43" s="102"/>
      <c r="B43" s="237"/>
      <c r="C43" s="105" t="s">
        <v>68</v>
      </c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73" customFormat="1" ht="13.5" customHeight="1">
      <c r="A44" s="102"/>
      <c r="B44" s="268"/>
      <c r="C44" s="93" t="s">
        <v>69</v>
      </c>
      <c r="D44" s="34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s="73" customFormat="1" ht="13.5" customHeight="1">
      <c r="A45" s="102"/>
      <c r="B45" s="238"/>
      <c r="C45" s="106" t="s">
        <v>70</v>
      </c>
      <c r="D45" s="34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s="73" customFormat="1" ht="13.5" customHeight="1">
      <c r="A46" s="102"/>
      <c r="B46" s="343"/>
      <c r="C46" s="105" t="s">
        <v>68</v>
      </c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</row>
    <row r="47" spans="1:20" s="73" customFormat="1" ht="13.5" customHeight="1">
      <c r="A47" s="102"/>
      <c r="B47" s="365"/>
      <c r="C47" s="93" t="s">
        <v>69</v>
      </c>
      <c r="D47" s="34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s="73" customFormat="1" ht="13.5" customHeight="1">
      <c r="A48" s="102"/>
      <c r="B48" s="344"/>
      <c r="C48" s="93" t="s">
        <v>70</v>
      </c>
      <c r="D48" s="34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51" spans="1:20" ht="15.75">
      <c r="A51" s="364" t="e">
        <f>"- "&amp;Sheet1!#REF!&amp;" -"</f>
        <v>#REF!</v>
      </c>
      <c r="B51" s="364"/>
      <c r="C51" s="364"/>
      <c r="D51" s="364"/>
      <c r="E51" s="364"/>
      <c r="F51" s="364"/>
      <c r="G51" s="364"/>
      <c r="H51" s="364"/>
      <c r="I51" s="364"/>
      <c r="J51" s="364"/>
      <c r="K51" s="364" t="e">
        <f>"- "&amp;Sheet1!#REF!&amp;" -"</f>
        <v>#REF!</v>
      </c>
      <c r="L51" s="364"/>
      <c r="M51" s="364"/>
      <c r="N51" s="364"/>
      <c r="O51" s="364"/>
      <c r="P51" s="364"/>
      <c r="Q51" s="364"/>
      <c r="R51" s="364"/>
      <c r="S51" s="364"/>
      <c r="T51" s="364"/>
    </row>
  </sheetData>
  <sheetProtection/>
  <mergeCells count="28">
    <mergeCell ref="H5:J5"/>
    <mergeCell ref="L3:S3"/>
    <mergeCell ref="A1:J1"/>
    <mergeCell ref="K1:T1"/>
    <mergeCell ref="B28:B30"/>
    <mergeCell ref="Q5:T5"/>
    <mergeCell ref="K5:P5"/>
    <mergeCell ref="C3:I3"/>
    <mergeCell ref="A5:C6"/>
    <mergeCell ref="B7:B9"/>
    <mergeCell ref="B16:B18"/>
    <mergeCell ref="B19:B21"/>
    <mergeCell ref="B31:B33"/>
    <mergeCell ref="B22:B24"/>
    <mergeCell ref="F5:F6"/>
    <mergeCell ref="G5:G6"/>
    <mergeCell ref="D5:D6"/>
    <mergeCell ref="E5:E6"/>
    <mergeCell ref="B37:B39"/>
    <mergeCell ref="B10:B12"/>
    <mergeCell ref="K51:T51"/>
    <mergeCell ref="B40:B42"/>
    <mergeCell ref="B43:B45"/>
    <mergeCell ref="B46:B48"/>
    <mergeCell ref="A51:J51"/>
    <mergeCell ref="B34:B36"/>
    <mergeCell ref="B25:B27"/>
    <mergeCell ref="B13:B15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S51"/>
  <sheetViews>
    <sheetView zoomScalePageLayoutView="0" workbookViewId="0" topLeftCell="A1">
      <selection activeCell="H6" sqref="H6:T6"/>
    </sheetView>
  </sheetViews>
  <sheetFormatPr defaultColWidth="9.00390625" defaultRowHeight="16.5"/>
  <cols>
    <col min="1" max="1" width="6.50390625" style="72" customWidth="1"/>
    <col min="2" max="2" width="9.625" style="72" customWidth="1"/>
    <col min="3" max="3" width="8.375" style="72" customWidth="1"/>
    <col min="4" max="4" width="10.625" style="70" customWidth="1"/>
    <col min="5" max="5" width="9.75390625" style="70" customWidth="1"/>
    <col min="6" max="6" width="11.50390625" style="70" customWidth="1"/>
    <col min="7" max="7" width="11.25390625" style="70" customWidth="1"/>
    <col min="8" max="8" width="8.25390625" style="70" customWidth="1"/>
    <col min="9" max="9" width="8.00390625" style="70" customWidth="1"/>
    <col min="10" max="10" width="8.375" style="70" customWidth="1"/>
    <col min="11" max="17" width="8.75390625" style="70" customWidth="1"/>
    <col min="18" max="18" width="9.875" style="70" customWidth="1"/>
    <col min="19" max="19" width="8.75390625" style="70" customWidth="1"/>
    <col min="20" max="20" width="10.875" style="70" customWidth="1"/>
    <col min="21" max="16384" width="9.00390625" style="70" customWidth="1"/>
  </cols>
  <sheetData>
    <row r="1" spans="1:20" s="76" customFormat="1" ht="21.75" customHeight="1">
      <c r="A1" s="305" t="s">
        <v>57</v>
      </c>
      <c r="B1" s="305"/>
      <c r="C1" s="305"/>
      <c r="D1" s="305"/>
      <c r="E1" s="305"/>
      <c r="F1" s="305"/>
      <c r="G1" s="305"/>
      <c r="H1" s="305"/>
      <c r="I1" s="305"/>
      <c r="J1" s="305"/>
      <c r="K1" s="369" t="s">
        <v>56</v>
      </c>
      <c r="L1" s="369"/>
      <c r="M1" s="369"/>
      <c r="N1" s="369"/>
      <c r="O1" s="369"/>
      <c r="P1" s="369"/>
      <c r="Q1" s="369"/>
      <c r="R1" s="369"/>
      <c r="S1" s="369"/>
      <c r="T1" s="369"/>
    </row>
    <row r="2" spans="1:20" ht="9" customHeight="1">
      <c r="A2" s="9"/>
      <c r="B2" s="3"/>
      <c r="C2" s="3"/>
      <c r="D2" s="3"/>
      <c r="E2" s="3"/>
      <c r="F2" s="3"/>
      <c r="G2" s="9"/>
      <c r="H2" s="9"/>
      <c r="I2" s="9"/>
      <c r="J2" s="9"/>
      <c r="K2" s="28"/>
      <c r="L2" s="47"/>
      <c r="M2" s="3"/>
      <c r="N2" s="3"/>
      <c r="O2" s="3"/>
      <c r="P2" s="3"/>
      <c r="Q2" s="3"/>
      <c r="R2" s="3"/>
      <c r="S2" s="3"/>
      <c r="T2" s="3"/>
    </row>
    <row r="3" spans="1:20" s="75" customFormat="1" ht="15" customHeight="1">
      <c r="A3" s="4"/>
      <c r="B3" s="23"/>
      <c r="C3" s="231" t="s">
        <v>58</v>
      </c>
      <c r="D3" s="231"/>
      <c r="E3" s="231"/>
      <c r="F3" s="231"/>
      <c r="G3" s="231"/>
      <c r="H3" s="231"/>
      <c r="I3" s="231"/>
      <c r="J3" s="5" t="s">
        <v>59</v>
      </c>
      <c r="K3" s="52"/>
      <c r="L3" s="231" t="s">
        <v>71</v>
      </c>
      <c r="M3" s="231"/>
      <c r="N3" s="231"/>
      <c r="O3" s="231"/>
      <c r="P3" s="231"/>
      <c r="Q3" s="231"/>
      <c r="R3" s="231"/>
      <c r="S3" s="231"/>
      <c r="T3" s="95" t="s">
        <v>60</v>
      </c>
    </row>
    <row r="4" spans="1:20" s="35" customFormat="1" ht="4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s="71" customFormat="1" ht="30" customHeight="1">
      <c r="A5" s="232"/>
      <c r="B5" s="232"/>
      <c r="C5" s="310"/>
      <c r="D5" s="343" t="s">
        <v>61</v>
      </c>
      <c r="E5" s="343" t="s">
        <v>62</v>
      </c>
      <c r="F5" s="343" t="s">
        <v>63</v>
      </c>
      <c r="G5" s="343" t="s">
        <v>64</v>
      </c>
      <c r="H5" s="315" t="s">
        <v>65</v>
      </c>
      <c r="I5" s="360"/>
      <c r="J5" s="360"/>
      <c r="K5" s="360" t="s">
        <v>66</v>
      </c>
      <c r="L5" s="360"/>
      <c r="M5" s="360"/>
      <c r="N5" s="360"/>
      <c r="O5" s="360"/>
      <c r="P5" s="316"/>
      <c r="Q5" s="315" t="s">
        <v>67</v>
      </c>
      <c r="R5" s="360"/>
      <c r="S5" s="360"/>
      <c r="T5" s="360"/>
    </row>
    <row r="6" spans="1:20" s="71" customFormat="1" ht="60.75" customHeight="1">
      <c r="A6" s="233"/>
      <c r="B6" s="233"/>
      <c r="C6" s="370"/>
      <c r="D6" s="368"/>
      <c r="E6" s="368"/>
      <c r="F6" s="366"/>
      <c r="G6" s="367"/>
      <c r="H6" s="92" t="s">
        <v>114</v>
      </c>
      <c r="I6" s="92" t="s">
        <v>115</v>
      </c>
      <c r="J6" s="92" t="s">
        <v>116</v>
      </c>
      <c r="K6" s="46" t="s">
        <v>117</v>
      </c>
      <c r="L6" s="46" t="s">
        <v>118</v>
      </c>
      <c r="M6" s="92" t="s">
        <v>119</v>
      </c>
      <c r="N6" s="92" t="s">
        <v>120</v>
      </c>
      <c r="O6" s="92" t="s">
        <v>121</v>
      </c>
      <c r="P6" s="92" t="s">
        <v>122</v>
      </c>
      <c r="Q6" s="89" t="s">
        <v>123</v>
      </c>
      <c r="R6" s="88" t="s">
        <v>124</v>
      </c>
      <c r="S6" s="88" t="s">
        <v>125</v>
      </c>
      <c r="T6" s="91" t="s">
        <v>126</v>
      </c>
    </row>
    <row r="7" spans="1:45" s="73" customFormat="1" ht="13.5" customHeight="1">
      <c r="A7" s="107"/>
      <c r="B7" s="343"/>
      <c r="C7" s="105" t="s">
        <v>68</v>
      </c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</row>
    <row r="8" spans="1:45" s="73" customFormat="1" ht="13.5" customHeight="1">
      <c r="A8" s="102"/>
      <c r="B8" s="365"/>
      <c r="C8" s="93" t="s">
        <v>69</v>
      </c>
      <c r="D8" s="34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</row>
    <row r="9" spans="1:45" s="73" customFormat="1" ht="13.5" customHeight="1">
      <c r="A9" s="102"/>
      <c r="B9" s="344"/>
      <c r="C9" s="106" t="s">
        <v>70</v>
      </c>
      <c r="D9" s="3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</row>
    <row r="10" spans="1:20" s="73" customFormat="1" ht="13.5" customHeight="1">
      <c r="A10" s="102"/>
      <c r="B10" s="237"/>
      <c r="C10" s="105" t="s">
        <v>68</v>
      </c>
      <c r="D10" s="4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s="73" customFormat="1" ht="13.5" customHeight="1">
      <c r="A11" s="102"/>
      <c r="B11" s="268"/>
      <c r="C11" s="93" t="s">
        <v>69</v>
      </c>
      <c r="D11" s="54"/>
      <c r="E11" s="44"/>
      <c r="F11" s="50"/>
      <c r="G11" s="44"/>
      <c r="H11" s="44"/>
      <c r="I11" s="44"/>
      <c r="J11" s="51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:20" s="73" customFormat="1" ht="13.5" customHeight="1">
      <c r="A12" s="102"/>
      <c r="B12" s="238"/>
      <c r="C12" s="106" t="s">
        <v>70</v>
      </c>
      <c r="D12" s="54"/>
      <c r="E12" s="44"/>
      <c r="F12" s="50"/>
      <c r="G12" s="44"/>
      <c r="H12" s="44"/>
      <c r="I12" s="44"/>
      <c r="J12" s="51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0" s="73" customFormat="1" ht="13.5" customHeight="1">
      <c r="A13" s="102"/>
      <c r="B13" s="237"/>
      <c r="C13" s="105" t="s">
        <v>68</v>
      </c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20" s="73" customFormat="1" ht="13.5" customHeight="1">
      <c r="A14" s="102"/>
      <c r="B14" s="268"/>
      <c r="C14" s="93" t="s">
        <v>69</v>
      </c>
      <c r="D14" s="54"/>
      <c r="E14" s="44"/>
      <c r="F14" s="50"/>
      <c r="G14" s="44"/>
      <c r="H14" s="44"/>
      <c r="I14" s="44"/>
      <c r="J14" s="51"/>
      <c r="K14" s="50"/>
      <c r="L14" s="50"/>
      <c r="M14" s="50"/>
      <c r="N14" s="50"/>
      <c r="O14" s="50"/>
      <c r="P14" s="50"/>
      <c r="Q14" s="50"/>
      <c r="R14" s="50"/>
      <c r="S14" s="50"/>
      <c r="T14" s="53"/>
    </row>
    <row r="15" spans="1:20" s="73" customFormat="1" ht="13.5" customHeight="1">
      <c r="A15" s="102"/>
      <c r="B15" s="238"/>
      <c r="C15" s="106" t="s">
        <v>70</v>
      </c>
      <c r="D15" s="54"/>
      <c r="E15" s="44"/>
      <c r="F15" s="50"/>
      <c r="G15" s="44"/>
      <c r="H15" s="44"/>
      <c r="I15" s="44"/>
      <c r="J15" s="51"/>
      <c r="K15" s="50"/>
      <c r="L15" s="50"/>
      <c r="M15" s="50"/>
      <c r="N15" s="50"/>
      <c r="O15" s="50"/>
      <c r="P15" s="50"/>
      <c r="Q15" s="50"/>
      <c r="R15" s="50"/>
      <c r="S15" s="50"/>
      <c r="T15" s="53"/>
    </row>
    <row r="16" spans="1:20" s="73" customFormat="1" ht="13.5" customHeight="1">
      <c r="A16" s="102"/>
      <c r="B16" s="237"/>
      <c r="C16" s="105" t="s">
        <v>68</v>
      </c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1:20" s="73" customFormat="1" ht="13.5" customHeight="1">
      <c r="A17" s="102"/>
      <c r="B17" s="268"/>
      <c r="C17" s="93" t="s">
        <v>69</v>
      </c>
      <c r="D17" s="5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73" customFormat="1" ht="13.5" customHeight="1">
      <c r="A18" s="102"/>
      <c r="B18" s="268"/>
      <c r="C18" s="106" t="s">
        <v>70</v>
      </c>
      <c r="D18" s="5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 s="73" customFormat="1" ht="13.5" customHeight="1">
      <c r="A19" s="102"/>
      <c r="B19" s="237"/>
      <c r="C19" s="105" t="s">
        <v>68</v>
      </c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1:20" s="73" customFormat="1" ht="13.5" customHeight="1">
      <c r="A20" s="102"/>
      <c r="B20" s="268"/>
      <c r="C20" s="93" t="s">
        <v>69</v>
      </c>
      <c r="D20" s="54"/>
      <c r="E20" s="44"/>
      <c r="F20" s="50"/>
      <c r="G20" s="44"/>
      <c r="H20" s="44"/>
      <c r="I20" s="44"/>
      <c r="J20" s="51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s="73" customFormat="1" ht="13.5" customHeight="1">
      <c r="A21" s="102"/>
      <c r="B21" s="268"/>
      <c r="C21" s="106" t="s">
        <v>70</v>
      </c>
      <c r="D21" s="54"/>
      <c r="E21" s="44"/>
      <c r="F21" s="50"/>
      <c r="G21" s="44"/>
      <c r="H21" s="44"/>
      <c r="I21" s="44"/>
      <c r="J21" s="51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1:20" s="73" customFormat="1" ht="13.5" customHeight="1">
      <c r="A22" s="102"/>
      <c r="B22" s="237"/>
      <c r="C22" s="105" t="s">
        <v>68</v>
      </c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20" s="73" customFormat="1" ht="13.5" customHeight="1">
      <c r="A23" s="102"/>
      <c r="B23" s="268"/>
      <c r="C23" s="93" t="s">
        <v>69</v>
      </c>
      <c r="D23" s="54"/>
      <c r="E23" s="44"/>
      <c r="F23" s="50"/>
      <c r="G23" s="44"/>
      <c r="H23" s="44"/>
      <c r="I23" s="44"/>
      <c r="J23" s="51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s="73" customFormat="1" ht="13.5" customHeight="1">
      <c r="A24" s="102"/>
      <c r="B24" s="238"/>
      <c r="C24" s="106" t="s">
        <v>70</v>
      </c>
      <c r="D24" s="54"/>
      <c r="E24" s="44"/>
      <c r="F24" s="50"/>
      <c r="G24" s="44"/>
      <c r="H24" s="44"/>
      <c r="I24" s="44"/>
      <c r="J24" s="51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s="73" customFormat="1" ht="13.5" customHeight="1">
      <c r="A25" s="102"/>
      <c r="B25" s="269"/>
      <c r="C25" s="105" t="s">
        <v>68</v>
      </c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</row>
    <row r="26" spans="1:20" s="73" customFormat="1" ht="13.5" customHeight="1">
      <c r="A26" s="102"/>
      <c r="B26" s="269"/>
      <c r="C26" s="93" t="s">
        <v>69</v>
      </c>
      <c r="D26" s="54"/>
      <c r="E26" s="44"/>
      <c r="F26" s="50"/>
      <c r="G26" s="44"/>
      <c r="H26" s="44"/>
      <c r="I26" s="44"/>
      <c r="J26" s="51"/>
      <c r="K26" s="50"/>
      <c r="L26" s="50"/>
      <c r="M26" s="50"/>
      <c r="N26" s="50"/>
      <c r="O26" s="50"/>
      <c r="P26" s="50"/>
      <c r="Q26" s="50"/>
      <c r="R26" s="50"/>
      <c r="S26" s="50"/>
      <c r="T26" s="53"/>
    </row>
    <row r="27" spans="1:20" s="73" customFormat="1" ht="13.5" customHeight="1">
      <c r="A27" s="102"/>
      <c r="B27" s="269"/>
      <c r="C27" s="106" t="s">
        <v>70</v>
      </c>
      <c r="D27" s="54"/>
      <c r="E27" s="44"/>
      <c r="F27" s="50"/>
      <c r="G27" s="44"/>
      <c r="H27" s="44"/>
      <c r="I27" s="44"/>
      <c r="J27" s="51"/>
      <c r="K27" s="50"/>
      <c r="L27" s="50"/>
      <c r="M27" s="50"/>
      <c r="N27" s="50"/>
      <c r="O27" s="50"/>
      <c r="P27" s="50"/>
      <c r="Q27" s="50"/>
      <c r="R27" s="50"/>
      <c r="S27" s="50"/>
      <c r="T27" s="53"/>
    </row>
    <row r="28" spans="1:20" s="73" customFormat="1" ht="13.5" customHeight="1">
      <c r="A28" s="102"/>
      <c r="B28" s="343"/>
      <c r="C28" s="105" t="s">
        <v>68</v>
      </c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1" s="73" customFormat="1" ht="13.5" customHeight="1">
      <c r="A29" s="102"/>
      <c r="B29" s="365"/>
      <c r="C29" s="93" t="s">
        <v>69</v>
      </c>
      <c r="D29" s="54"/>
      <c r="E29" s="44"/>
      <c r="F29" s="50"/>
      <c r="G29" s="44"/>
      <c r="H29" s="44"/>
      <c r="I29" s="44"/>
      <c r="J29" s="51"/>
      <c r="K29" s="50"/>
      <c r="L29" s="50"/>
      <c r="M29" s="50"/>
      <c r="N29" s="50"/>
      <c r="O29" s="50"/>
      <c r="P29" s="50"/>
      <c r="Q29" s="50"/>
      <c r="R29" s="50"/>
      <c r="S29" s="50"/>
      <c r="T29" s="53"/>
      <c r="U29" s="74"/>
    </row>
    <row r="30" spans="1:21" s="73" customFormat="1" ht="13.5" customHeight="1">
      <c r="A30" s="102"/>
      <c r="B30" s="344"/>
      <c r="C30" s="106" t="s">
        <v>70</v>
      </c>
      <c r="D30" s="54"/>
      <c r="E30" s="44"/>
      <c r="F30" s="50"/>
      <c r="G30" s="44"/>
      <c r="H30" s="44"/>
      <c r="I30" s="44"/>
      <c r="J30" s="51"/>
      <c r="K30" s="50"/>
      <c r="L30" s="50"/>
      <c r="M30" s="50"/>
      <c r="N30" s="50"/>
      <c r="O30" s="50"/>
      <c r="P30" s="50"/>
      <c r="Q30" s="50"/>
      <c r="R30" s="50"/>
      <c r="S30" s="50"/>
      <c r="T30" s="53"/>
      <c r="U30" s="74"/>
    </row>
    <row r="31" spans="1:20" s="73" customFormat="1" ht="13.5" customHeight="1">
      <c r="A31" s="102"/>
      <c r="B31" s="237"/>
      <c r="C31" s="105" t="s">
        <v>68</v>
      </c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1" s="73" customFormat="1" ht="13.5" customHeight="1">
      <c r="A32" s="102"/>
      <c r="B32" s="268"/>
      <c r="C32" s="93" t="s">
        <v>69</v>
      </c>
      <c r="D32" s="5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74"/>
    </row>
    <row r="33" spans="1:21" s="73" customFormat="1" ht="13.5" customHeight="1">
      <c r="A33" s="102"/>
      <c r="B33" s="238"/>
      <c r="C33" s="106" t="s">
        <v>70</v>
      </c>
      <c r="D33" s="5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74"/>
    </row>
    <row r="34" spans="1:20" s="69" customFormat="1" ht="13.5" customHeight="1">
      <c r="A34" s="102"/>
      <c r="B34" s="237"/>
      <c r="C34" s="105" t="s">
        <v>68</v>
      </c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0" s="69" customFormat="1" ht="13.5" customHeight="1">
      <c r="A35" s="102"/>
      <c r="B35" s="268"/>
      <c r="C35" s="93" t="s">
        <v>69</v>
      </c>
      <c r="D35" s="54"/>
      <c r="E35" s="44"/>
      <c r="F35" s="51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51"/>
      <c r="R35" s="51"/>
      <c r="S35" s="51"/>
      <c r="T35" s="44"/>
    </row>
    <row r="36" spans="1:20" s="69" customFormat="1" ht="13.5" customHeight="1">
      <c r="A36" s="102"/>
      <c r="B36" s="238"/>
      <c r="C36" s="106" t="s">
        <v>70</v>
      </c>
      <c r="D36" s="54"/>
      <c r="E36" s="44"/>
      <c r="F36" s="51"/>
      <c r="G36" s="50"/>
      <c r="H36" s="50"/>
      <c r="I36" s="50"/>
      <c r="J36" s="50"/>
      <c r="K36" s="50"/>
      <c r="L36" s="50"/>
      <c r="M36" s="50"/>
      <c r="N36" s="50"/>
      <c r="O36" s="50"/>
      <c r="P36" s="51"/>
      <c r="Q36" s="51"/>
      <c r="R36" s="51"/>
      <c r="S36" s="51"/>
      <c r="T36" s="44"/>
    </row>
    <row r="37" spans="1:20" s="69" customFormat="1" ht="13.5" customHeight="1">
      <c r="A37" s="102"/>
      <c r="B37" s="268"/>
      <c r="C37" s="105" t="s">
        <v>68</v>
      </c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1:20" s="69" customFormat="1" ht="13.5" customHeight="1">
      <c r="A38" s="102"/>
      <c r="B38" s="268"/>
      <c r="C38" s="93" t="s">
        <v>69</v>
      </c>
      <c r="D38" s="34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44"/>
    </row>
    <row r="39" spans="1:20" s="69" customFormat="1" ht="13.5" customHeight="1">
      <c r="A39" s="102"/>
      <c r="B39" s="268"/>
      <c r="C39" s="106" t="s">
        <v>70</v>
      </c>
      <c r="D39" s="3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44"/>
    </row>
    <row r="40" spans="1:20" s="69" customFormat="1" ht="13.5" customHeight="1">
      <c r="A40" s="102"/>
      <c r="B40" s="237"/>
      <c r="C40" s="105" t="s">
        <v>68</v>
      </c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</row>
    <row r="41" spans="1:20" s="69" customFormat="1" ht="13.5" customHeight="1">
      <c r="A41" s="102"/>
      <c r="B41" s="268"/>
      <c r="C41" s="93" t="s">
        <v>69</v>
      </c>
      <c r="D41" s="34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44"/>
    </row>
    <row r="42" spans="1:20" s="69" customFormat="1" ht="13.5" customHeight="1">
      <c r="A42" s="102"/>
      <c r="B42" s="238"/>
      <c r="C42" s="106" t="s">
        <v>70</v>
      </c>
      <c r="D42" s="3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44"/>
    </row>
    <row r="43" spans="1:20" s="73" customFormat="1" ht="13.5" customHeight="1">
      <c r="A43" s="102"/>
      <c r="B43" s="237"/>
      <c r="C43" s="105" t="s">
        <v>68</v>
      </c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73" customFormat="1" ht="13.5" customHeight="1">
      <c r="A44" s="102"/>
      <c r="B44" s="268"/>
      <c r="C44" s="93" t="s">
        <v>69</v>
      </c>
      <c r="D44" s="34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s="73" customFormat="1" ht="13.5" customHeight="1">
      <c r="A45" s="102"/>
      <c r="B45" s="238"/>
      <c r="C45" s="106" t="s">
        <v>70</v>
      </c>
      <c r="D45" s="34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s="73" customFormat="1" ht="13.5" customHeight="1">
      <c r="A46" s="102"/>
      <c r="B46" s="343"/>
      <c r="C46" s="105" t="s">
        <v>68</v>
      </c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</row>
    <row r="47" spans="1:20" s="73" customFormat="1" ht="13.5" customHeight="1">
      <c r="A47" s="102"/>
      <c r="B47" s="365"/>
      <c r="C47" s="93" t="s">
        <v>69</v>
      </c>
      <c r="D47" s="34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s="73" customFormat="1" ht="13.5" customHeight="1">
      <c r="A48" s="102"/>
      <c r="B48" s="344"/>
      <c r="C48" s="93" t="s">
        <v>70</v>
      </c>
      <c r="D48" s="34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51" spans="1:20" ht="15.75">
      <c r="A51" s="364" t="e">
        <f>"- "&amp;Sheet1!#REF!&amp;" -"</f>
        <v>#REF!</v>
      </c>
      <c r="B51" s="364"/>
      <c r="C51" s="364"/>
      <c r="D51" s="364"/>
      <c r="E51" s="364"/>
      <c r="F51" s="364"/>
      <c r="G51" s="364"/>
      <c r="H51" s="364"/>
      <c r="I51" s="364"/>
      <c r="J51" s="364"/>
      <c r="K51" s="364" t="e">
        <f>"- "&amp;Sheet1!#REF!&amp;" -"</f>
        <v>#REF!</v>
      </c>
      <c r="L51" s="364"/>
      <c r="M51" s="364"/>
      <c r="N51" s="364"/>
      <c r="O51" s="364"/>
      <c r="P51" s="364"/>
      <c r="Q51" s="364"/>
      <c r="R51" s="364"/>
      <c r="S51" s="364"/>
      <c r="T51" s="364"/>
    </row>
  </sheetData>
  <sheetProtection/>
  <mergeCells count="28">
    <mergeCell ref="B34:B36"/>
    <mergeCell ref="B16:B18"/>
    <mergeCell ref="B37:B39"/>
    <mergeCell ref="K51:T51"/>
    <mergeCell ref="B40:B42"/>
    <mergeCell ref="B43:B45"/>
    <mergeCell ref="B46:B48"/>
    <mergeCell ref="A51:J51"/>
    <mergeCell ref="B19:B21"/>
    <mergeCell ref="B22:B24"/>
    <mergeCell ref="F5:F6"/>
    <mergeCell ref="A5:C6"/>
    <mergeCell ref="B28:B30"/>
    <mergeCell ref="B31:B33"/>
    <mergeCell ref="B7:B9"/>
    <mergeCell ref="B10:B12"/>
    <mergeCell ref="B25:B27"/>
    <mergeCell ref="B13:B15"/>
    <mergeCell ref="G5:G6"/>
    <mergeCell ref="C3:I3"/>
    <mergeCell ref="L3:S3"/>
    <mergeCell ref="A1:J1"/>
    <mergeCell ref="K1:T1"/>
    <mergeCell ref="Q5:T5"/>
    <mergeCell ref="K5:P5"/>
    <mergeCell ref="D5:D6"/>
    <mergeCell ref="H5:J5"/>
    <mergeCell ref="E5:E6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54"/>
  <sheetViews>
    <sheetView zoomScale="75" zoomScaleNormal="75" zoomScalePageLayoutView="0" workbookViewId="0" topLeftCell="A1">
      <selection activeCell="H6" sqref="H6:T6"/>
    </sheetView>
  </sheetViews>
  <sheetFormatPr defaultColWidth="9.00390625" defaultRowHeight="16.5"/>
  <cols>
    <col min="1" max="1" width="6.50390625" style="72" customWidth="1"/>
    <col min="2" max="2" width="9.625" style="72" customWidth="1"/>
    <col min="3" max="3" width="8.375" style="72" customWidth="1"/>
    <col min="4" max="4" width="10.625" style="70" customWidth="1"/>
    <col min="5" max="5" width="9.75390625" style="70" customWidth="1"/>
    <col min="6" max="6" width="11.50390625" style="70" customWidth="1"/>
    <col min="7" max="7" width="11.25390625" style="70" customWidth="1"/>
    <col min="8" max="8" width="8.25390625" style="70" customWidth="1"/>
    <col min="9" max="9" width="8.00390625" style="70" customWidth="1"/>
    <col min="10" max="10" width="8.375" style="70" customWidth="1"/>
    <col min="11" max="17" width="8.75390625" style="70" customWidth="1"/>
    <col min="18" max="18" width="9.875" style="70" customWidth="1"/>
    <col min="19" max="19" width="8.75390625" style="70" customWidth="1"/>
    <col min="20" max="20" width="11.00390625" style="70" customWidth="1"/>
    <col min="21" max="16384" width="9.00390625" style="70" customWidth="1"/>
  </cols>
  <sheetData>
    <row r="1" spans="1:20" s="76" customFormat="1" ht="21.75" customHeight="1">
      <c r="A1" s="305" t="s">
        <v>55</v>
      </c>
      <c r="B1" s="305"/>
      <c r="C1" s="305"/>
      <c r="D1" s="305"/>
      <c r="E1" s="305"/>
      <c r="F1" s="305"/>
      <c r="G1" s="305"/>
      <c r="H1" s="305"/>
      <c r="I1" s="305"/>
      <c r="J1" s="305"/>
      <c r="K1" s="369" t="s">
        <v>56</v>
      </c>
      <c r="L1" s="369"/>
      <c r="M1" s="369"/>
      <c r="N1" s="369"/>
      <c r="O1" s="369"/>
      <c r="P1" s="369"/>
      <c r="Q1" s="369"/>
      <c r="R1" s="369"/>
      <c r="S1" s="369"/>
      <c r="T1" s="369"/>
    </row>
    <row r="2" spans="1:20" ht="9" customHeight="1">
      <c r="A2" s="9"/>
      <c r="B2" s="3"/>
      <c r="C2" s="3"/>
      <c r="D2" s="3"/>
      <c r="E2" s="3"/>
      <c r="F2" s="3"/>
      <c r="G2" s="9"/>
      <c r="H2" s="9"/>
      <c r="I2" s="9"/>
      <c r="J2" s="9"/>
      <c r="K2" s="28"/>
      <c r="L2" s="47"/>
      <c r="M2" s="3"/>
      <c r="N2" s="3"/>
      <c r="O2" s="3"/>
      <c r="P2" s="3"/>
      <c r="Q2" s="3"/>
      <c r="R2" s="3"/>
      <c r="S2" s="3"/>
      <c r="T2" s="3"/>
    </row>
    <row r="3" spans="1:20" s="75" customFormat="1" ht="15" customHeight="1">
      <c r="A3" s="4"/>
      <c r="B3" s="23"/>
      <c r="C3" s="231"/>
      <c r="D3" s="231"/>
      <c r="E3" s="231"/>
      <c r="F3" s="231"/>
      <c r="G3" s="231"/>
      <c r="H3" s="231"/>
      <c r="I3" s="231"/>
      <c r="J3" s="5" t="s">
        <v>83</v>
      </c>
      <c r="K3" s="52"/>
      <c r="L3" s="231"/>
      <c r="M3" s="231"/>
      <c r="N3" s="231"/>
      <c r="O3" s="231"/>
      <c r="P3" s="231"/>
      <c r="Q3" s="231"/>
      <c r="R3" s="231"/>
      <c r="S3" s="231"/>
      <c r="T3" s="95" t="s">
        <v>74</v>
      </c>
    </row>
    <row r="4" spans="1:20" s="35" customFormat="1" ht="4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s="71" customFormat="1" ht="30" customHeight="1">
      <c r="A5" s="232"/>
      <c r="B5" s="232"/>
      <c r="C5" s="310"/>
      <c r="D5" s="343" t="s">
        <v>84</v>
      </c>
      <c r="E5" s="343" t="s">
        <v>85</v>
      </c>
      <c r="F5" s="343" t="s">
        <v>86</v>
      </c>
      <c r="G5" s="343" t="s">
        <v>87</v>
      </c>
      <c r="H5" s="315" t="s">
        <v>88</v>
      </c>
      <c r="I5" s="360"/>
      <c r="J5" s="360"/>
      <c r="K5" s="360" t="s">
        <v>73</v>
      </c>
      <c r="L5" s="360"/>
      <c r="M5" s="360"/>
      <c r="N5" s="360"/>
      <c r="O5" s="360"/>
      <c r="P5" s="316"/>
      <c r="Q5" s="315" t="s">
        <v>89</v>
      </c>
      <c r="R5" s="360"/>
      <c r="S5" s="360"/>
      <c r="T5" s="360"/>
    </row>
    <row r="6" spans="1:20" s="71" customFormat="1" ht="60.75" customHeight="1">
      <c r="A6" s="233"/>
      <c r="B6" s="233"/>
      <c r="C6" s="370"/>
      <c r="D6" s="368"/>
      <c r="E6" s="368"/>
      <c r="F6" s="366"/>
      <c r="G6" s="367"/>
      <c r="H6" s="92" t="s">
        <v>104</v>
      </c>
      <c r="I6" s="92" t="s">
        <v>105</v>
      </c>
      <c r="J6" s="92" t="s">
        <v>106</v>
      </c>
      <c r="K6" s="46" t="s">
        <v>107</v>
      </c>
      <c r="L6" s="46" t="s">
        <v>108</v>
      </c>
      <c r="M6" s="92" t="s">
        <v>109</v>
      </c>
      <c r="N6" s="92" t="s">
        <v>110</v>
      </c>
      <c r="O6" s="92" t="s">
        <v>111</v>
      </c>
      <c r="P6" s="92" t="s">
        <v>112</v>
      </c>
      <c r="Q6" s="89" t="s">
        <v>76</v>
      </c>
      <c r="R6" s="88" t="s">
        <v>81</v>
      </c>
      <c r="S6" s="88" t="s">
        <v>77</v>
      </c>
      <c r="T6" s="91" t="s">
        <v>82</v>
      </c>
    </row>
    <row r="7" spans="1:45" s="73" customFormat="1" ht="13.5" customHeight="1">
      <c r="A7" s="107"/>
      <c r="B7" s="343"/>
      <c r="C7" s="105" t="s">
        <v>78</v>
      </c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</row>
    <row r="8" spans="1:45" s="73" customFormat="1" ht="13.5" customHeight="1">
      <c r="A8" s="102"/>
      <c r="B8" s="365"/>
      <c r="C8" s="93" t="s">
        <v>79</v>
      </c>
      <c r="D8" s="34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</row>
    <row r="9" spans="1:45" s="73" customFormat="1" ht="13.5" customHeight="1">
      <c r="A9" s="102"/>
      <c r="B9" s="344"/>
      <c r="C9" s="106" t="s">
        <v>80</v>
      </c>
      <c r="D9" s="3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</row>
    <row r="10" spans="1:20" s="73" customFormat="1" ht="13.5" customHeight="1">
      <c r="A10" s="102"/>
      <c r="B10" s="237"/>
      <c r="C10" s="105" t="s">
        <v>78</v>
      </c>
      <c r="D10" s="4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s="73" customFormat="1" ht="13.5" customHeight="1">
      <c r="A11" s="102"/>
      <c r="B11" s="268"/>
      <c r="C11" s="93" t="s">
        <v>79</v>
      </c>
      <c r="D11" s="54"/>
      <c r="E11" s="44"/>
      <c r="F11" s="50"/>
      <c r="G11" s="44"/>
      <c r="H11" s="44"/>
      <c r="I11" s="44"/>
      <c r="J11" s="51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:20" s="73" customFormat="1" ht="13.5" customHeight="1">
      <c r="A12" s="102"/>
      <c r="B12" s="238"/>
      <c r="C12" s="106" t="s">
        <v>80</v>
      </c>
      <c r="D12" s="54"/>
      <c r="E12" s="44"/>
      <c r="F12" s="50"/>
      <c r="G12" s="44"/>
      <c r="H12" s="44"/>
      <c r="I12" s="44"/>
      <c r="J12" s="51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0" s="73" customFormat="1" ht="13.5" customHeight="1">
      <c r="A13" s="102"/>
      <c r="B13" s="237"/>
      <c r="C13" s="105" t="s">
        <v>78</v>
      </c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20" s="73" customFormat="1" ht="13.5" customHeight="1">
      <c r="A14" s="102"/>
      <c r="B14" s="268"/>
      <c r="C14" s="93" t="s">
        <v>79</v>
      </c>
      <c r="D14" s="54"/>
      <c r="E14" s="44"/>
      <c r="F14" s="50"/>
      <c r="G14" s="44"/>
      <c r="H14" s="44"/>
      <c r="I14" s="44"/>
      <c r="J14" s="51"/>
      <c r="K14" s="50"/>
      <c r="L14" s="50"/>
      <c r="M14" s="50"/>
      <c r="N14" s="50"/>
      <c r="O14" s="50"/>
      <c r="P14" s="50"/>
      <c r="Q14" s="50"/>
      <c r="R14" s="50"/>
      <c r="S14" s="50"/>
      <c r="T14" s="53"/>
    </row>
    <row r="15" spans="1:20" s="73" customFormat="1" ht="13.5" customHeight="1">
      <c r="A15" s="102"/>
      <c r="B15" s="238"/>
      <c r="C15" s="106" t="s">
        <v>80</v>
      </c>
      <c r="D15" s="54"/>
      <c r="E15" s="44"/>
      <c r="F15" s="50"/>
      <c r="G15" s="44"/>
      <c r="H15" s="44"/>
      <c r="I15" s="44"/>
      <c r="J15" s="51"/>
      <c r="K15" s="50"/>
      <c r="L15" s="50"/>
      <c r="M15" s="50"/>
      <c r="N15" s="50"/>
      <c r="O15" s="50"/>
      <c r="P15" s="50"/>
      <c r="Q15" s="50"/>
      <c r="R15" s="50"/>
      <c r="S15" s="50"/>
      <c r="T15" s="53"/>
    </row>
    <row r="16" spans="1:20" s="73" customFormat="1" ht="13.5" customHeight="1">
      <c r="A16" s="102"/>
      <c r="B16" s="237"/>
      <c r="C16" s="105" t="s">
        <v>78</v>
      </c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1:20" s="73" customFormat="1" ht="13.5" customHeight="1">
      <c r="A17" s="102"/>
      <c r="B17" s="268"/>
      <c r="C17" s="93" t="s">
        <v>79</v>
      </c>
      <c r="D17" s="5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73" customFormat="1" ht="13.5" customHeight="1">
      <c r="A18" s="102"/>
      <c r="B18" s="268"/>
      <c r="C18" s="106" t="s">
        <v>80</v>
      </c>
      <c r="D18" s="5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 s="73" customFormat="1" ht="13.5" customHeight="1">
      <c r="A19" s="102"/>
      <c r="B19" s="237"/>
      <c r="C19" s="105" t="s">
        <v>78</v>
      </c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1:20" s="73" customFormat="1" ht="13.5" customHeight="1">
      <c r="A20" s="102"/>
      <c r="B20" s="268"/>
      <c r="C20" s="93" t="s">
        <v>79</v>
      </c>
      <c r="D20" s="54"/>
      <c r="E20" s="44"/>
      <c r="F20" s="50"/>
      <c r="G20" s="44"/>
      <c r="H20" s="44"/>
      <c r="I20" s="44"/>
      <c r="J20" s="51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s="73" customFormat="1" ht="13.5" customHeight="1">
      <c r="A21" s="102"/>
      <c r="B21" s="268"/>
      <c r="C21" s="106" t="s">
        <v>80</v>
      </c>
      <c r="D21" s="54"/>
      <c r="E21" s="44"/>
      <c r="F21" s="50"/>
      <c r="G21" s="44"/>
      <c r="H21" s="44"/>
      <c r="I21" s="44"/>
      <c r="J21" s="51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1:20" s="73" customFormat="1" ht="13.5" customHeight="1">
      <c r="A22" s="102"/>
      <c r="B22" s="237"/>
      <c r="C22" s="105" t="s">
        <v>78</v>
      </c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20" s="73" customFormat="1" ht="13.5" customHeight="1">
      <c r="A23" s="102"/>
      <c r="B23" s="268"/>
      <c r="C23" s="93" t="s">
        <v>79</v>
      </c>
      <c r="D23" s="54"/>
      <c r="E23" s="44"/>
      <c r="F23" s="50"/>
      <c r="G23" s="44"/>
      <c r="H23" s="44"/>
      <c r="I23" s="44"/>
      <c r="J23" s="51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s="73" customFormat="1" ht="13.5" customHeight="1">
      <c r="A24" s="102"/>
      <c r="B24" s="238"/>
      <c r="C24" s="106" t="s">
        <v>80</v>
      </c>
      <c r="D24" s="54"/>
      <c r="E24" s="44"/>
      <c r="F24" s="50"/>
      <c r="G24" s="44"/>
      <c r="H24" s="44"/>
      <c r="I24" s="44"/>
      <c r="J24" s="51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s="73" customFormat="1" ht="13.5" customHeight="1">
      <c r="A25" s="102"/>
      <c r="B25" s="269"/>
      <c r="C25" s="105" t="s">
        <v>78</v>
      </c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</row>
    <row r="26" spans="1:20" s="73" customFormat="1" ht="13.5" customHeight="1">
      <c r="A26" s="102"/>
      <c r="B26" s="269"/>
      <c r="C26" s="93" t="s">
        <v>79</v>
      </c>
      <c r="D26" s="54"/>
      <c r="E26" s="44"/>
      <c r="F26" s="50"/>
      <c r="G26" s="44"/>
      <c r="H26" s="44"/>
      <c r="I26" s="44"/>
      <c r="J26" s="51"/>
      <c r="K26" s="50"/>
      <c r="L26" s="50"/>
      <c r="M26" s="50"/>
      <c r="N26" s="50"/>
      <c r="O26" s="50"/>
      <c r="P26" s="50"/>
      <c r="Q26" s="50"/>
      <c r="R26" s="50"/>
      <c r="S26" s="50"/>
      <c r="T26" s="53"/>
    </row>
    <row r="27" spans="1:20" s="73" customFormat="1" ht="13.5" customHeight="1">
      <c r="A27" s="102"/>
      <c r="B27" s="269"/>
      <c r="C27" s="106" t="s">
        <v>80</v>
      </c>
      <c r="D27" s="54"/>
      <c r="E27" s="44"/>
      <c r="F27" s="50"/>
      <c r="G27" s="44"/>
      <c r="H27" s="44"/>
      <c r="I27" s="44"/>
      <c r="J27" s="51"/>
      <c r="K27" s="50"/>
      <c r="L27" s="50"/>
      <c r="M27" s="50"/>
      <c r="N27" s="50"/>
      <c r="O27" s="50"/>
      <c r="P27" s="50"/>
      <c r="Q27" s="50"/>
      <c r="R27" s="50"/>
      <c r="S27" s="50"/>
      <c r="T27" s="53"/>
    </row>
    <row r="28" spans="1:20" s="73" customFormat="1" ht="13.5" customHeight="1">
      <c r="A28" s="102"/>
      <c r="B28" s="343"/>
      <c r="C28" s="105" t="s">
        <v>78</v>
      </c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1" s="73" customFormat="1" ht="13.5" customHeight="1">
      <c r="A29" s="102"/>
      <c r="B29" s="365"/>
      <c r="C29" s="93" t="s">
        <v>79</v>
      </c>
      <c r="D29" s="54"/>
      <c r="E29" s="44"/>
      <c r="F29" s="50"/>
      <c r="G29" s="44"/>
      <c r="H29" s="44"/>
      <c r="I29" s="44"/>
      <c r="J29" s="51"/>
      <c r="K29" s="50"/>
      <c r="L29" s="50"/>
      <c r="M29" s="50"/>
      <c r="N29" s="50"/>
      <c r="O29" s="50"/>
      <c r="P29" s="50"/>
      <c r="Q29" s="50"/>
      <c r="R29" s="50"/>
      <c r="S29" s="50"/>
      <c r="T29" s="53"/>
      <c r="U29" s="74"/>
    </row>
    <row r="30" spans="1:21" s="73" customFormat="1" ht="13.5" customHeight="1">
      <c r="A30" s="102"/>
      <c r="B30" s="344"/>
      <c r="C30" s="106" t="s">
        <v>80</v>
      </c>
      <c r="D30" s="54"/>
      <c r="E30" s="44"/>
      <c r="F30" s="50"/>
      <c r="G30" s="44"/>
      <c r="H30" s="44"/>
      <c r="I30" s="44"/>
      <c r="J30" s="51"/>
      <c r="K30" s="50"/>
      <c r="L30" s="50"/>
      <c r="M30" s="50"/>
      <c r="N30" s="50"/>
      <c r="O30" s="50"/>
      <c r="P30" s="50"/>
      <c r="Q30" s="50"/>
      <c r="R30" s="50"/>
      <c r="S30" s="50"/>
      <c r="T30" s="53"/>
      <c r="U30" s="74"/>
    </row>
    <row r="31" spans="1:20" s="73" customFormat="1" ht="13.5" customHeight="1">
      <c r="A31" s="102"/>
      <c r="B31" s="237"/>
      <c r="C31" s="105" t="s">
        <v>78</v>
      </c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1" s="73" customFormat="1" ht="13.5" customHeight="1">
      <c r="A32" s="102"/>
      <c r="B32" s="268"/>
      <c r="C32" s="93" t="s">
        <v>79</v>
      </c>
      <c r="D32" s="5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74"/>
    </row>
    <row r="33" spans="1:21" s="73" customFormat="1" ht="13.5" customHeight="1">
      <c r="A33" s="102"/>
      <c r="B33" s="238"/>
      <c r="C33" s="106" t="s">
        <v>80</v>
      </c>
      <c r="D33" s="5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74"/>
    </row>
    <row r="34" spans="1:20" s="69" customFormat="1" ht="13.5" customHeight="1">
      <c r="A34" s="102"/>
      <c r="B34" s="237"/>
      <c r="C34" s="105" t="s">
        <v>78</v>
      </c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0" s="69" customFormat="1" ht="13.5" customHeight="1">
      <c r="A35" s="102"/>
      <c r="B35" s="268"/>
      <c r="C35" s="93" t="s">
        <v>79</v>
      </c>
      <c r="D35" s="54"/>
      <c r="E35" s="44"/>
      <c r="F35" s="51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51"/>
      <c r="R35" s="51"/>
      <c r="S35" s="51"/>
      <c r="T35" s="44"/>
    </row>
    <row r="36" spans="1:20" s="69" customFormat="1" ht="13.5" customHeight="1">
      <c r="A36" s="102"/>
      <c r="B36" s="238"/>
      <c r="C36" s="106" t="s">
        <v>80</v>
      </c>
      <c r="D36" s="54"/>
      <c r="E36" s="44"/>
      <c r="F36" s="51"/>
      <c r="G36" s="50"/>
      <c r="H36" s="50"/>
      <c r="I36" s="50"/>
      <c r="J36" s="50"/>
      <c r="K36" s="50"/>
      <c r="L36" s="50"/>
      <c r="M36" s="50"/>
      <c r="N36" s="50"/>
      <c r="O36" s="50"/>
      <c r="P36" s="51"/>
      <c r="Q36" s="51"/>
      <c r="R36" s="51"/>
      <c r="S36" s="51"/>
      <c r="T36" s="44"/>
    </row>
    <row r="37" spans="1:20" s="69" customFormat="1" ht="13.5" customHeight="1">
      <c r="A37" s="102"/>
      <c r="B37" s="268"/>
      <c r="C37" s="105" t="s">
        <v>78</v>
      </c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1:20" s="69" customFormat="1" ht="13.5" customHeight="1">
      <c r="A38" s="102"/>
      <c r="B38" s="268"/>
      <c r="C38" s="93" t="s">
        <v>79</v>
      </c>
      <c r="D38" s="34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44"/>
    </row>
    <row r="39" spans="1:20" s="69" customFormat="1" ht="13.5" customHeight="1">
      <c r="A39" s="102"/>
      <c r="B39" s="268"/>
      <c r="C39" s="106" t="s">
        <v>80</v>
      </c>
      <c r="D39" s="3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44"/>
    </row>
    <row r="40" spans="1:20" s="69" customFormat="1" ht="13.5" customHeight="1">
      <c r="A40" s="102"/>
      <c r="B40" s="237"/>
      <c r="C40" s="105" t="s">
        <v>78</v>
      </c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</row>
    <row r="41" spans="1:20" s="69" customFormat="1" ht="13.5" customHeight="1">
      <c r="A41" s="102"/>
      <c r="B41" s="268"/>
      <c r="C41" s="93" t="s">
        <v>79</v>
      </c>
      <c r="D41" s="34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44"/>
    </row>
    <row r="42" spans="1:20" s="69" customFormat="1" ht="13.5" customHeight="1">
      <c r="A42" s="102"/>
      <c r="B42" s="238"/>
      <c r="C42" s="106" t="s">
        <v>80</v>
      </c>
      <c r="D42" s="3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44"/>
    </row>
    <row r="43" spans="1:20" s="73" customFormat="1" ht="13.5" customHeight="1">
      <c r="A43" s="102"/>
      <c r="B43" s="237"/>
      <c r="C43" s="105" t="s">
        <v>78</v>
      </c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73" customFormat="1" ht="13.5" customHeight="1">
      <c r="A44" s="102"/>
      <c r="B44" s="268"/>
      <c r="C44" s="93" t="s">
        <v>79</v>
      </c>
      <c r="D44" s="34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s="73" customFormat="1" ht="13.5" customHeight="1">
      <c r="A45" s="102"/>
      <c r="B45" s="238"/>
      <c r="C45" s="106" t="s">
        <v>80</v>
      </c>
      <c r="D45" s="34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s="73" customFormat="1" ht="13.5" customHeight="1">
      <c r="A46" s="102"/>
      <c r="B46" s="343"/>
      <c r="C46" s="105" t="s">
        <v>78</v>
      </c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</row>
    <row r="47" spans="1:20" s="73" customFormat="1" ht="13.5" customHeight="1">
      <c r="A47" s="102"/>
      <c r="B47" s="365"/>
      <c r="C47" s="93" t="s">
        <v>79</v>
      </c>
      <c r="D47" s="34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s="73" customFormat="1" ht="13.5" customHeight="1">
      <c r="A48" s="102"/>
      <c r="B48" s="344"/>
      <c r="C48" s="93" t="s">
        <v>80</v>
      </c>
      <c r="D48" s="34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51" spans="1:20" ht="15.75">
      <c r="A51" s="364" t="e">
        <f>"- "&amp;Sheet1!#REF!&amp;" -"</f>
        <v>#REF!</v>
      </c>
      <c r="B51" s="364"/>
      <c r="C51" s="364"/>
      <c r="D51" s="364"/>
      <c r="E51" s="364"/>
      <c r="F51" s="364"/>
      <c r="G51" s="364"/>
      <c r="H51" s="364"/>
      <c r="I51" s="364"/>
      <c r="J51" s="364"/>
      <c r="K51" s="364" t="e">
        <f>"- "&amp;Sheet1!#REF!&amp;" -"</f>
        <v>#REF!</v>
      </c>
      <c r="L51" s="364"/>
      <c r="M51" s="364"/>
      <c r="N51" s="364"/>
      <c r="O51" s="364"/>
      <c r="P51" s="364"/>
      <c r="Q51" s="364"/>
      <c r="R51" s="364"/>
      <c r="S51" s="364"/>
      <c r="T51" s="364"/>
    </row>
    <row r="52" spans="1:20" s="40" customFormat="1" ht="13.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1:20" s="40" customFormat="1" ht="13.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1:20" s="40" customFormat="1" ht="13.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="40" customFormat="1" ht="13.5" customHeight="1"/>
    <row r="56" s="40" customFormat="1" ht="13.5" customHeight="1"/>
    <row r="57" s="40" customFormat="1" ht="13.5" customHeight="1"/>
    <row r="58" s="40" customFormat="1" ht="13.5" customHeight="1"/>
  </sheetData>
  <sheetProtection/>
  <mergeCells count="28">
    <mergeCell ref="Q5:T5"/>
    <mergeCell ref="E5:E6"/>
    <mergeCell ref="A51:J51"/>
    <mergeCell ref="B28:B30"/>
    <mergeCell ref="B31:B33"/>
    <mergeCell ref="B34:B36"/>
    <mergeCell ref="B43:B45"/>
    <mergeCell ref="D5:D6"/>
    <mergeCell ref="B46:B48"/>
    <mergeCell ref="K51:T51"/>
    <mergeCell ref="F5:F6"/>
    <mergeCell ref="G5:G6"/>
    <mergeCell ref="B7:B9"/>
    <mergeCell ref="B25:B27"/>
    <mergeCell ref="B16:B18"/>
    <mergeCell ref="A5:C6"/>
    <mergeCell ref="B10:B12"/>
    <mergeCell ref="B13:B15"/>
    <mergeCell ref="B37:B39"/>
    <mergeCell ref="B40:B42"/>
    <mergeCell ref="A1:J1"/>
    <mergeCell ref="K1:T1"/>
    <mergeCell ref="B19:B21"/>
    <mergeCell ref="B22:B24"/>
    <mergeCell ref="H5:J5"/>
    <mergeCell ref="K5:P5"/>
    <mergeCell ref="L3:S3"/>
    <mergeCell ref="C3:I3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50"/>
  <sheetViews>
    <sheetView zoomScale="85" zoomScaleNormal="85" zoomScalePageLayoutView="0" workbookViewId="0" topLeftCell="A1">
      <selection activeCell="H6" sqref="H6:S6"/>
    </sheetView>
  </sheetViews>
  <sheetFormatPr defaultColWidth="9.00390625" defaultRowHeight="16.5"/>
  <cols>
    <col min="1" max="1" width="6.25390625" style="69" customWidth="1"/>
    <col min="2" max="2" width="10.00390625" style="69" customWidth="1"/>
    <col min="3" max="3" width="8.625" style="69" customWidth="1"/>
    <col min="4" max="4" width="10.875" style="69" customWidth="1"/>
    <col min="5" max="5" width="10.25390625" style="69" customWidth="1"/>
    <col min="6" max="6" width="11.625" style="69" customWidth="1"/>
    <col min="7" max="7" width="8.625" style="69" customWidth="1"/>
    <col min="8" max="8" width="8.875" style="69" customWidth="1"/>
    <col min="9" max="9" width="8.375" style="69" customWidth="1"/>
    <col min="10" max="10" width="9.00390625" style="69" customWidth="1"/>
    <col min="11" max="14" width="8.75390625" style="69" customWidth="1"/>
    <col min="15" max="15" width="8.875" style="69" customWidth="1"/>
    <col min="16" max="16" width="9.00390625" style="69" customWidth="1"/>
    <col min="17" max="17" width="9.625" style="69" customWidth="1"/>
    <col min="18" max="18" width="8.875" style="69" customWidth="1"/>
    <col min="19" max="19" width="9.50390625" style="69" customWidth="1"/>
    <col min="20" max="16384" width="9.00390625" style="69" customWidth="1"/>
  </cols>
  <sheetData>
    <row r="1" spans="1:19" s="78" customFormat="1" ht="21.75" customHeight="1">
      <c r="A1" s="305" t="s">
        <v>6</v>
      </c>
      <c r="B1" s="305"/>
      <c r="C1" s="305"/>
      <c r="D1" s="305"/>
      <c r="E1" s="305"/>
      <c r="F1" s="305"/>
      <c r="G1" s="305"/>
      <c r="H1" s="305"/>
      <c r="I1" s="305"/>
      <c r="J1" s="305" t="s">
        <v>7</v>
      </c>
      <c r="K1" s="305"/>
      <c r="L1" s="305"/>
      <c r="M1" s="305"/>
      <c r="N1" s="305"/>
      <c r="O1" s="305"/>
      <c r="P1" s="305"/>
      <c r="Q1" s="305"/>
      <c r="R1" s="305"/>
      <c r="S1" s="305"/>
    </row>
    <row r="2" spans="1:19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8"/>
      <c r="L2" s="47"/>
      <c r="M2" s="3"/>
      <c r="N2" s="3"/>
      <c r="O2" s="3"/>
      <c r="P2" s="3"/>
      <c r="Q2" s="3"/>
      <c r="R2" s="3"/>
      <c r="S2" s="3"/>
    </row>
    <row r="3" spans="1:19" s="77" customFormat="1" ht="15" customHeight="1">
      <c r="A3" s="23"/>
      <c r="B3" s="23"/>
      <c r="C3" s="231"/>
      <c r="D3" s="231"/>
      <c r="E3" s="231"/>
      <c r="F3" s="231"/>
      <c r="G3" s="231"/>
      <c r="H3" s="231"/>
      <c r="I3" s="5" t="s">
        <v>75</v>
      </c>
      <c r="K3" s="8"/>
      <c r="L3" s="231" t="s">
        <v>36</v>
      </c>
      <c r="M3" s="231"/>
      <c r="N3" s="231"/>
      <c r="O3" s="231"/>
      <c r="P3" s="231"/>
      <c r="Q3" s="231"/>
      <c r="R3" s="231"/>
      <c r="S3" s="84" t="s">
        <v>72</v>
      </c>
    </row>
    <row r="4" spans="1:19" s="35" customFormat="1" ht="4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s="42" customFormat="1" ht="31.5" customHeight="1">
      <c r="A5" s="374"/>
      <c r="B5" s="374"/>
      <c r="C5" s="375"/>
      <c r="D5" s="343" t="s">
        <v>13</v>
      </c>
      <c r="E5" s="343" t="s">
        <v>14</v>
      </c>
      <c r="F5" s="343" t="s">
        <v>15</v>
      </c>
      <c r="G5" s="343" t="s">
        <v>16</v>
      </c>
      <c r="H5" s="315" t="s">
        <v>17</v>
      </c>
      <c r="I5" s="360"/>
      <c r="J5" s="360"/>
      <c r="K5" s="372" t="s">
        <v>18</v>
      </c>
      <c r="L5" s="372"/>
      <c r="M5" s="372"/>
      <c r="N5" s="372"/>
      <c r="O5" s="373"/>
      <c r="P5" s="315" t="s">
        <v>19</v>
      </c>
      <c r="Q5" s="360"/>
      <c r="R5" s="360"/>
      <c r="S5" s="360"/>
    </row>
    <row r="6" spans="1:19" s="42" customFormat="1" ht="61.5" customHeight="1">
      <c r="A6" s="376"/>
      <c r="B6" s="376"/>
      <c r="C6" s="377"/>
      <c r="D6" s="368"/>
      <c r="E6" s="368"/>
      <c r="F6" s="366"/>
      <c r="G6" s="367"/>
      <c r="H6" s="92" t="s">
        <v>106</v>
      </c>
      <c r="I6" s="46" t="s">
        <v>107</v>
      </c>
      <c r="J6" s="46" t="s">
        <v>108</v>
      </c>
      <c r="K6" s="92" t="s">
        <v>109</v>
      </c>
      <c r="L6" s="92" t="s">
        <v>110</v>
      </c>
      <c r="M6" s="92" t="s">
        <v>111</v>
      </c>
      <c r="N6" s="92" t="s">
        <v>112</v>
      </c>
      <c r="O6" s="45" t="s">
        <v>113</v>
      </c>
      <c r="P6" s="89" t="s">
        <v>2</v>
      </c>
      <c r="Q6" s="88" t="s">
        <v>3</v>
      </c>
      <c r="R6" s="88" t="s">
        <v>4</v>
      </c>
      <c r="S6" s="91" t="s">
        <v>82</v>
      </c>
    </row>
    <row r="7" spans="1:44" s="73" customFormat="1" ht="13.5" customHeight="1">
      <c r="A7" s="107"/>
      <c r="B7" s="343"/>
      <c r="C7" s="105" t="s">
        <v>20</v>
      </c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</row>
    <row r="8" spans="1:44" s="73" customFormat="1" ht="13.5" customHeight="1">
      <c r="A8" s="102"/>
      <c r="B8" s="365"/>
      <c r="C8" s="93" t="s">
        <v>21</v>
      </c>
      <c r="D8" s="34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</row>
    <row r="9" spans="1:44" s="73" customFormat="1" ht="13.5" customHeight="1">
      <c r="A9" s="102"/>
      <c r="B9" s="344"/>
      <c r="C9" s="106" t="s">
        <v>22</v>
      </c>
      <c r="D9" s="3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</row>
    <row r="10" spans="1:19" s="73" customFormat="1" ht="13.5" customHeight="1">
      <c r="A10" s="102"/>
      <c r="B10" s="237"/>
      <c r="C10" s="105" t="s">
        <v>20</v>
      </c>
      <c r="D10" s="4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s="73" customFormat="1" ht="13.5" customHeight="1">
      <c r="A11" s="102"/>
      <c r="B11" s="268"/>
      <c r="C11" s="93" t="s">
        <v>21</v>
      </c>
      <c r="D11" s="54"/>
      <c r="E11" s="44"/>
      <c r="F11" s="50"/>
      <c r="G11" s="44"/>
      <c r="H11" s="44"/>
      <c r="I11" s="44"/>
      <c r="J11" s="51"/>
      <c r="K11" s="50"/>
      <c r="L11" s="50"/>
      <c r="M11" s="50"/>
      <c r="N11" s="50"/>
      <c r="O11" s="50"/>
      <c r="P11" s="50"/>
      <c r="Q11" s="50"/>
      <c r="R11" s="50"/>
      <c r="S11" s="50"/>
    </row>
    <row r="12" spans="1:19" s="73" customFormat="1" ht="13.5" customHeight="1">
      <c r="A12" s="102"/>
      <c r="B12" s="238"/>
      <c r="C12" s="106" t="s">
        <v>22</v>
      </c>
      <c r="D12" s="54"/>
      <c r="E12" s="44"/>
      <c r="F12" s="50"/>
      <c r="G12" s="44"/>
      <c r="H12" s="44"/>
      <c r="I12" s="44"/>
      <c r="J12" s="51"/>
      <c r="K12" s="50"/>
      <c r="L12" s="50"/>
      <c r="M12" s="50"/>
      <c r="N12" s="50"/>
      <c r="O12" s="50"/>
      <c r="P12" s="50"/>
      <c r="Q12" s="50"/>
      <c r="R12" s="50"/>
      <c r="S12" s="50"/>
    </row>
    <row r="13" spans="1:19" s="73" customFormat="1" ht="13.5" customHeight="1">
      <c r="A13" s="102"/>
      <c r="B13" s="237"/>
      <c r="C13" s="105" t="s">
        <v>20</v>
      </c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s="73" customFormat="1" ht="13.5" customHeight="1">
      <c r="A14" s="102"/>
      <c r="B14" s="268"/>
      <c r="C14" s="93" t="s">
        <v>21</v>
      </c>
      <c r="D14" s="54"/>
      <c r="E14" s="44"/>
      <c r="F14" s="50"/>
      <c r="G14" s="44"/>
      <c r="H14" s="44"/>
      <c r="I14" s="44"/>
      <c r="J14" s="51"/>
      <c r="K14" s="50"/>
      <c r="L14" s="50"/>
      <c r="M14" s="50"/>
      <c r="N14" s="50"/>
      <c r="O14" s="50"/>
      <c r="P14" s="50"/>
      <c r="Q14" s="50"/>
      <c r="R14" s="50"/>
      <c r="S14" s="50"/>
    </row>
    <row r="15" spans="1:19" s="73" customFormat="1" ht="13.5" customHeight="1">
      <c r="A15" s="102"/>
      <c r="B15" s="238"/>
      <c r="C15" s="106" t="s">
        <v>22</v>
      </c>
      <c r="D15" s="54"/>
      <c r="E15" s="44"/>
      <c r="F15" s="50"/>
      <c r="G15" s="44"/>
      <c r="H15" s="44"/>
      <c r="I15" s="44"/>
      <c r="J15" s="51"/>
      <c r="K15" s="50"/>
      <c r="L15" s="50"/>
      <c r="M15" s="50"/>
      <c r="N15" s="50"/>
      <c r="O15" s="50"/>
      <c r="P15" s="50"/>
      <c r="Q15" s="50"/>
      <c r="R15" s="50"/>
      <c r="S15" s="50"/>
    </row>
    <row r="16" spans="1:19" s="73" customFormat="1" ht="13.5" customHeight="1">
      <c r="A16" s="102"/>
      <c r="B16" s="237"/>
      <c r="C16" s="105" t="s">
        <v>20</v>
      </c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s="73" customFormat="1" ht="13.5" customHeight="1">
      <c r="A17" s="102"/>
      <c r="B17" s="268"/>
      <c r="C17" s="93" t="s">
        <v>21</v>
      </c>
      <c r="D17" s="5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s="73" customFormat="1" ht="13.5" customHeight="1">
      <c r="A18" s="102"/>
      <c r="B18" s="268"/>
      <c r="C18" s="106" t="s">
        <v>22</v>
      </c>
      <c r="D18" s="5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s="73" customFormat="1" ht="13.5" customHeight="1">
      <c r="A19" s="102"/>
      <c r="B19" s="237"/>
      <c r="C19" s="105" t="s">
        <v>20</v>
      </c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s="73" customFormat="1" ht="13.5" customHeight="1">
      <c r="A20" s="102"/>
      <c r="B20" s="268"/>
      <c r="C20" s="93" t="s">
        <v>21</v>
      </c>
      <c r="D20" s="54"/>
      <c r="E20" s="44"/>
      <c r="F20" s="50"/>
      <c r="G20" s="44"/>
      <c r="H20" s="44"/>
      <c r="I20" s="44"/>
      <c r="J20" s="51"/>
      <c r="K20" s="50"/>
      <c r="L20" s="50"/>
      <c r="M20" s="50"/>
      <c r="N20" s="50"/>
      <c r="O20" s="50"/>
      <c r="P20" s="50"/>
      <c r="Q20" s="50"/>
      <c r="R20" s="50"/>
      <c r="S20" s="50"/>
    </row>
    <row r="21" spans="1:19" s="73" customFormat="1" ht="13.5" customHeight="1">
      <c r="A21" s="102"/>
      <c r="B21" s="268"/>
      <c r="C21" s="106" t="s">
        <v>22</v>
      </c>
      <c r="D21" s="54"/>
      <c r="E21" s="44"/>
      <c r="F21" s="50"/>
      <c r="G21" s="44"/>
      <c r="H21" s="44"/>
      <c r="I21" s="44"/>
      <c r="J21" s="51"/>
      <c r="K21" s="50"/>
      <c r="L21" s="50"/>
      <c r="M21" s="50"/>
      <c r="N21" s="50"/>
      <c r="O21" s="50"/>
      <c r="P21" s="50"/>
      <c r="Q21" s="50"/>
      <c r="R21" s="50"/>
      <c r="S21" s="50"/>
    </row>
    <row r="22" spans="1:19" s="73" customFormat="1" ht="13.5" customHeight="1">
      <c r="A22" s="102"/>
      <c r="B22" s="237"/>
      <c r="C22" s="105" t="s">
        <v>20</v>
      </c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s="73" customFormat="1" ht="13.5" customHeight="1">
      <c r="A23" s="102"/>
      <c r="B23" s="268"/>
      <c r="C23" s="93" t="s">
        <v>21</v>
      </c>
      <c r="D23" s="54"/>
      <c r="E23" s="44"/>
      <c r="F23" s="50"/>
      <c r="G23" s="44"/>
      <c r="H23" s="44"/>
      <c r="I23" s="44"/>
      <c r="J23" s="51"/>
      <c r="K23" s="50"/>
      <c r="L23" s="50"/>
      <c r="M23" s="50"/>
      <c r="N23" s="50"/>
      <c r="O23" s="50"/>
      <c r="P23" s="50"/>
      <c r="Q23" s="50"/>
      <c r="R23" s="50"/>
      <c r="S23" s="50"/>
    </row>
    <row r="24" spans="1:19" s="73" customFormat="1" ht="13.5" customHeight="1">
      <c r="A24" s="102"/>
      <c r="B24" s="238"/>
      <c r="C24" s="106" t="s">
        <v>22</v>
      </c>
      <c r="D24" s="54"/>
      <c r="E24" s="44"/>
      <c r="F24" s="50"/>
      <c r="G24" s="44"/>
      <c r="H24" s="44"/>
      <c r="I24" s="44"/>
      <c r="J24" s="51"/>
      <c r="K24" s="50"/>
      <c r="L24" s="50"/>
      <c r="M24" s="50"/>
      <c r="N24" s="50"/>
      <c r="O24" s="50"/>
      <c r="P24" s="50"/>
      <c r="Q24" s="50"/>
      <c r="R24" s="50"/>
      <c r="S24" s="50"/>
    </row>
    <row r="25" spans="1:19" s="73" customFormat="1" ht="13.5" customHeight="1">
      <c r="A25" s="102"/>
      <c r="B25" s="269"/>
      <c r="C25" s="105" t="s">
        <v>20</v>
      </c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s="73" customFormat="1" ht="13.5" customHeight="1">
      <c r="A26" s="102"/>
      <c r="B26" s="269"/>
      <c r="C26" s="93" t="s">
        <v>21</v>
      </c>
      <c r="D26" s="54"/>
      <c r="E26" s="44"/>
      <c r="F26" s="50"/>
      <c r="G26" s="44"/>
      <c r="H26" s="44"/>
      <c r="I26" s="44"/>
      <c r="J26" s="51"/>
      <c r="K26" s="50"/>
      <c r="L26" s="50"/>
      <c r="M26" s="50"/>
      <c r="N26" s="50"/>
      <c r="O26" s="50"/>
      <c r="P26" s="50"/>
      <c r="Q26" s="50"/>
      <c r="R26" s="50"/>
      <c r="S26" s="50"/>
    </row>
    <row r="27" spans="1:19" s="73" customFormat="1" ht="13.5" customHeight="1">
      <c r="A27" s="102"/>
      <c r="B27" s="269"/>
      <c r="C27" s="106" t="s">
        <v>22</v>
      </c>
      <c r="D27" s="54"/>
      <c r="E27" s="44"/>
      <c r="F27" s="50"/>
      <c r="G27" s="44"/>
      <c r="H27" s="44"/>
      <c r="I27" s="44"/>
      <c r="J27" s="51"/>
      <c r="K27" s="50"/>
      <c r="L27" s="50"/>
      <c r="M27" s="50"/>
      <c r="N27" s="50"/>
      <c r="O27" s="50"/>
      <c r="P27" s="50"/>
      <c r="Q27" s="50"/>
      <c r="R27" s="50"/>
      <c r="S27" s="50"/>
    </row>
    <row r="28" spans="1:19" s="73" customFormat="1" ht="13.5" customHeight="1">
      <c r="A28" s="102"/>
      <c r="B28" s="343"/>
      <c r="C28" s="105" t="s">
        <v>20</v>
      </c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20" s="73" customFormat="1" ht="13.5" customHeight="1">
      <c r="A29" s="102"/>
      <c r="B29" s="365"/>
      <c r="C29" s="93" t="s">
        <v>21</v>
      </c>
      <c r="D29" s="54"/>
      <c r="E29" s="44"/>
      <c r="F29" s="50"/>
      <c r="G29" s="44"/>
      <c r="H29" s="44"/>
      <c r="I29" s="44"/>
      <c r="J29" s="51"/>
      <c r="K29" s="50"/>
      <c r="L29" s="50"/>
      <c r="M29" s="50"/>
      <c r="N29" s="50"/>
      <c r="O29" s="50"/>
      <c r="P29" s="50"/>
      <c r="Q29" s="50"/>
      <c r="R29" s="50"/>
      <c r="S29" s="50"/>
      <c r="T29" s="74"/>
    </row>
    <row r="30" spans="1:20" s="73" customFormat="1" ht="13.5" customHeight="1">
      <c r="A30" s="102"/>
      <c r="B30" s="344"/>
      <c r="C30" s="106" t="s">
        <v>22</v>
      </c>
      <c r="D30" s="54"/>
      <c r="E30" s="44"/>
      <c r="F30" s="50"/>
      <c r="G30" s="44"/>
      <c r="H30" s="44"/>
      <c r="I30" s="44"/>
      <c r="J30" s="51"/>
      <c r="K30" s="50"/>
      <c r="L30" s="50"/>
      <c r="M30" s="50"/>
      <c r="N30" s="50"/>
      <c r="O30" s="50"/>
      <c r="P30" s="50"/>
      <c r="Q30" s="50"/>
      <c r="R30" s="50"/>
      <c r="S30" s="50"/>
      <c r="T30" s="74"/>
    </row>
    <row r="31" spans="1:19" s="73" customFormat="1" ht="13.5" customHeight="1">
      <c r="A31" s="102"/>
      <c r="B31" s="237"/>
      <c r="C31" s="105" t="s">
        <v>20</v>
      </c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20" s="73" customFormat="1" ht="13.5" customHeight="1">
      <c r="A32" s="102"/>
      <c r="B32" s="268"/>
      <c r="C32" s="93" t="s">
        <v>21</v>
      </c>
      <c r="D32" s="5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74"/>
    </row>
    <row r="33" spans="1:20" s="73" customFormat="1" ht="13.5" customHeight="1">
      <c r="A33" s="102"/>
      <c r="B33" s="238"/>
      <c r="C33" s="106" t="s">
        <v>22</v>
      </c>
      <c r="D33" s="5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74"/>
    </row>
    <row r="34" spans="1:19" ht="13.5" customHeight="1">
      <c r="A34" s="102"/>
      <c r="B34" s="237"/>
      <c r="C34" s="105" t="s">
        <v>20</v>
      </c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ht="13.5" customHeight="1">
      <c r="A35" s="102"/>
      <c r="B35" s="268"/>
      <c r="C35" s="93" t="s">
        <v>21</v>
      </c>
      <c r="D35" s="54"/>
      <c r="E35" s="44"/>
      <c r="F35" s="51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51"/>
      <c r="R35" s="51"/>
      <c r="S35" s="51"/>
    </row>
    <row r="36" spans="1:19" ht="13.5" customHeight="1">
      <c r="A36" s="102"/>
      <c r="B36" s="238"/>
      <c r="C36" s="106" t="s">
        <v>22</v>
      </c>
      <c r="D36" s="54"/>
      <c r="E36" s="44"/>
      <c r="F36" s="51"/>
      <c r="G36" s="50"/>
      <c r="H36" s="50"/>
      <c r="I36" s="50"/>
      <c r="J36" s="50"/>
      <c r="K36" s="50"/>
      <c r="L36" s="50"/>
      <c r="M36" s="50"/>
      <c r="N36" s="50"/>
      <c r="O36" s="50"/>
      <c r="P36" s="51"/>
      <c r="Q36" s="51"/>
      <c r="R36" s="51"/>
      <c r="S36" s="51"/>
    </row>
    <row r="37" spans="1:19" ht="13.5" customHeight="1">
      <c r="A37" s="102"/>
      <c r="B37" s="268"/>
      <c r="C37" s="105" t="s">
        <v>20</v>
      </c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13.5" customHeight="1">
      <c r="A38" s="102"/>
      <c r="B38" s="268"/>
      <c r="C38" s="93" t="s">
        <v>21</v>
      </c>
      <c r="D38" s="34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3.5" customHeight="1">
      <c r="A39" s="102"/>
      <c r="B39" s="268"/>
      <c r="C39" s="106" t="s">
        <v>22</v>
      </c>
      <c r="D39" s="3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3.5" customHeight="1">
      <c r="A40" s="102"/>
      <c r="B40" s="237"/>
      <c r="C40" s="105" t="s">
        <v>20</v>
      </c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</row>
    <row r="41" spans="1:19" ht="13.5" customHeight="1">
      <c r="A41" s="102"/>
      <c r="B41" s="268"/>
      <c r="C41" s="93" t="s">
        <v>21</v>
      </c>
      <c r="D41" s="34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3.5" customHeight="1">
      <c r="A42" s="102"/>
      <c r="B42" s="238"/>
      <c r="C42" s="106" t="s">
        <v>22</v>
      </c>
      <c r="D42" s="3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s="73" customFormat="1" ht="13.5" customHeight="1">
      <c r="A43" s="102"/>
      <c r="B43" s="237"/>
      <c r="C43" s="105" t="s">
        <v>20</v>
      </c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19" s="73" customFormat="1" ht="13.5" customHeight="1">
      <c r="A44" s="102"/>
      <c r="B44" s="268"/>
      <c r="C44" s="93" t="s">
        <v>21</v>
      </c>
      <c r="D44" s="34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s="73" customFormat="1" ht="13.5" customHeight="1">
      <c r="A45" s="102"/>
      <c r="B45" s="238"/>
      <c r="C45" s="106" t="s">
        <v>22</v>
      </c>
      <c r="D45" s="34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s="73" customFormat="1" ht="13.5" customHeight="1">
      <c r="A46" s="102"/>
      <c r="B46" s="343"/>
      <c r="C46" s="105" t="s">
        <v>20</v>
      </c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1:19" s="73" customFormat="1" ht="13.5" customHeight="1">
      <c r="A47" s="102"/>
      <c r="B47" s="365"/>
      <c r="C47" s="93" t="s">
        <v>21</v>
      </c>
      <c r="D47" s="34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s="73" customFormat="1" ht="13.5" customHeight="1">
      <c r="A48" s="102"/>
      <c r="B48" s="344"/>
      <c r="C48" s="93" t="s">
        <v>22</v>
      </c>
      <c r="D48" s="34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50" spans="1:19" ht="15.75">
      <c r="A50" s="371" t="e">
        <f>"- "&amp;Sheet1!#REF!&amp;" -"</f>
        <v>#REF!</v>
      </c>
      <c r="B50" s="371"/>
      <c r="C50" s="371"/>
      <c r="D50" s="371"/>
      <c r="E50" s="371"/>
      <c r="F50" s="371"/>
      <c r="G50" s="371"/>
      <c r="H50" s="371"/>
      <c r="I50" s="371"/>
      <c r="J50" s="371" t="e">
        <f>"- "&amp;Sheet1!#REF!&amp;" -"</f>
        <v>#REF!</v>
      </c>
      <c r="K50" s="371"/>
      <c r="L50" s="371"/>
      <c r="M50" s="371"/>
      <c r="N50" s="371"/>
      <c r="O50" s="371"/>
      <c r="P50" s="371"/>
      <c r="Q50" s="371"/>
      <c r="R50" s="371"/>
      <c r="S50" s="371"/>
    </row>
  </sheetData>
  <sheetProtection/>
  <mergeCells count="28">
    <mergeCell ref="A1:I1"/>
    <mergeCell ref="J1:S1"/>
    <mergeCell ref="F5:F6"/>
    <mergeCell ref="K5:O5"/>
    <mergeCell ref="H5:J5"/>
    <mergeCell ref="P5:S5"/>
    <mergeCell ref="G5:G6"/>
    <mergeCell ref="C3:H3"/>
    <mergeCell ref="L3:R3"/>
    <mergeCell ref="A5:C6"/>
    <mergeCell ref="E5:E6"/>
    <mergeCell ref="D5:D6"/>
    <mergeCell ref="B34:B36"/>
    <mergeCell ref="B7:B9"/>
    <mergeCell ref="B10:B12"/>
    <mergeCell ref="B13:B15"/>
    <mergeCell ref="B16:B18"/>
    <mergeCell ref="B19:B21"/>
    <mergeCell ref="B22:B24"/>
    <mergeCell ref="J50:S50"/>
    <mergeCell ref="B37:B39"/>
    <mergeCell ref="B40:B42"/>
    <mergeCell ref="B43:B45"/>
    <mergeCell ref="B46:B48"/>
    <mergeCell ref="B25:B27"/>
    <mergeCell ref="B28:B30"/>
    <mergeCell ref="B31:B33"/>
    <mergeCell ref="A50:I50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50"/>
  <sheetViews>
    <sheetView zoomScale="85" zoomScaleNormal="85" zoomScalePageLayoutView="0" workbookViewId="0" topLeftCell="A1">
      <selection activeCell="H6" sqref="H6:S6"/>
    </sheetView>
  </sheetViews>
  <sheetFormatPr defaultColWidth="9.00390625" defaultRowHeight="16.5"/>
  <cols>
    <col min="1" max="1" width="6.25390625" style="69" customWidth="1"/>
    <col min="2" max="2" width="10.00390625" style="69" customWidth="1"/>
    <col min="3" max="3" width="8.625" style="69" customWidth="1"/>
    <col min="4" max="4" width="10.875" style="69" customWidth="1"/>
    <col min="5" max="5" width="10.25390625" style="69" customWidth="1"/>
    <col min="6" max="6" width="11.625" style="69" customWidth="1"/>
    <col min="7" max="7" width="8.625" style="69" customWidth="1"/>
    <col min="8" max="8" width="8.875" style="69" customWidth="1"/>
    <col min="9" max="9" width="8.375" style="69" customWidth="1"/>
    <col min="10" max="10" width="9.00390625" style="69" customWidth="1"/>
    <col min="11" max="14" width="8.75390625" style="69" customWidth="1"/>
    <col min="15" max="15" width="8.875" style="69" customWidth="1"/>
    <col min="16" max="16" width="9.00390625" style="69" customWidth="1"/>
    <col min="17" max="17" width="9.625" style="69" customWidth="1"/>
    <col min="18" max="18" width="8.875" style="69" customWidth="1"/>
    <col min="19" max="19" width="9.50390625" style="69" customWidth="1"/>
    <col min="20" max="16384" width="9.00390625" style="69" customWidth="1"/>
  </cols>
  <sheetData>
    <row r="1" spans="1:19" s="78" customFormat="1" ht="21.75" customHeight="1">
      <c r="A1" s="305" t="s">
        <v>6</v>
      </c>
      <c r="B1" s="305"/>
      <c r="C1" s="305"/>
      <c r="D1" s="305"/>
      <c r="E1" s="305"/>
      <c r="F1" s="305"/>
      <c r="G1" s="305"/>
      <c r="H1" s="305"/>
      <c r="I1" s="305"/>
      <c r="J1" s="305" t="s">
        <v>7</v>
      </c>
      <c r="K1" s="305"/>
      <c r="L1" s="305"/>
      <c r="M1" s="305"/>
      <c r="N1" s="305"/>
      <c r="O1" s="305"/>
      <c r="P1" s="305"/>
      <c r="Q1" s="305"/>
      <c r="R1" s="305"/>
      <c r="S1" s="305"/>
    </row>
    <row r="2" spans="1:19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8"/>
      <c r="L2" s="47"/>
      <c r="M2" s="3"/>
      <c r="N2" s="3"/>
      <c r="O2" s="3"/>
      <c r="P2" s="3"/>
      <c r="Q2" s="3"/>
      <c r="R2" s="3"/>
      <c r="S2" s="3"/>
    </row>
    <row r="3" spans="1:19" s="77" customFormat="1" ht="15" customHeight="1">
      <c r="A3" s="23"/>
      <c r="B3" s="23"/>
      <c r="C3" s="231"/>
      <c r="D3" s="231"/>
      <c r="E3" s="231"/>
      <c r="F3" s="231"/>
      <c r="G3" s="231"/>
      <c r="H3" s="231"/>
      <c r="I3" s="5" t="s">
        <v>75</v>
      </c>
      <c r="K3" s="8"/>
      <c r="L3" s="231" t="s">
        <v>36</v>
      </c>
      <c r="M3" s="231"/>
      <c r="N3" s="231"/>
      <c r="O3" s="231"/>
      <c r="P3" s="231"/>
      <c r="Q3" s="231"/>
      <c r="R3" s="231"/>
      <c r="S3" s="84" t="s">
        <v>72</v>
      </c>
    </row>
    <row r="4" spans="1:19" s="35" customFormat="1" ht="4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s="42" customFormat="1" ht="31.5" customHeight="1">
      <c r="A5" s="374"/>
      <c r="B5" s="374"/>
      <c r="C5" s="375"/>
      <c r="D5" s="343" t="s">
        <v>13</v>
      </c>
      <c r="E5" s="343" t="s">
        <v>14</v>
      </c>
      <c r="F5" s="343" t="s">
        <v>15</v>
      </c>
      <c r="G5" s="343" t="s">
        <v>16</v>
      </c>
      <c r="H5" s="315" t="s">
        <v>17</v>
      </c>
      <c r="I5" s="360"/>
      <c r="J5" s="360"/>
      <c r="K5" s="372" t="s">
        <v>18</v>
      </c>
      <c r="L5" s="372"/>
      <c r="M5" s="372"/>
      <c r="N5" s="372"/>
      <c r="O5" s="373"/>
      <c r="P5" s="315" t="s">
        <v>19</v>
      </c>
      <c r="Q5" s="360"/>
      <c r="R5" s="360"/>
      <c r="S5" s="360"/>
    </row>
    <row r="6" spans="1:19" s="42" customFormat="1" ht="61.5" customHeight="1">
      <c r="A6" s="376"/>
      <c r="B6" s="376"/>
      <c r="C6" s="377"/>
      <c r="D6" s="368"/>
      <c r="E6" s="368"/>
      <c r="F6" s="366"/>
      <c r="G6" s="367"/>
      <c r="H6" s="92" t="s">
        <v>106</v>
      </c>
      <c r="I6" s="46" t="s">
        <v>107</v>
      </c>
      <c r="J6" s="46" t="s">
        <v>108</v>
      </c>
      <c r="K6" s="92" t="s">
        <v>109</v>
      </c>
      <c r="L6" s="92" t="s">
        <v>110</v>
      </c>
      <c r="M6" s="92" t="s">
        <v>111</v>
      </c>
      <c r="N6" s="92" t="s">
        <v>112</v>
      </c>
      <c r="O6" s="45" t="s">
        <v>113</v>
      </c>
      <c r="P6" s="89" t="s">
        <v>2</v>
      </c>
      <c r="Q6" s="88" t="s">
        <v>3</v>
      </c>
      <c r="R6" s="88" t="s">
        <v>4</v>
      </c>
      <c r="S6" s="91" t="s">
        <v>82</v>
      </c>
    </row>
    <row r="7" spans="1:44" s="73" customFormat="1" ht="13.5" customHeight="1">
      <c r="A7" s="107"/>
      <c r="B7" s="343"/>
      <c r="C7" s="105" t="s">
        <v>20</v>
      </c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</row>
    <row r="8" spans="1:44" s="73" customFormat="1" ht="13.5" customHeight="1">
      <c r="A8" s="102"/>
      <c r="B8" s="365"/>
      <c r="C8" s="93" t="s">
        <v>21</v>
      </c>
      <c r="D8" s="34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</row>
    <row r="9" spans="1:44" s="73" customFormat="1" ht="13.5" customHeight="1">
      <c r="A9" s="102"/>
      <c r="B9" s="344"/>
      <c r="C9" s="106" t="s">
        <v>22</v>
      </c>
      <c r="D9" s="3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</row>
    <row r="10" spans="1:19" s="73" customFormat="1" ht="13.5" customHeight="1">
      <c r="A10" s="102"/>
      <c r="B10" s="237"/>
      <c r="C10" s="105" t="s">
        <v>20</v>
      </c>
      <c r="D10" s="4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s="73" customFormat="1" ht="13.5" customHeight="1">
      <c r="A11" s="102"/>
      <c r="B11" s="268"/>
      <c r="C11" s="93" t="s">
        <v>21</v>
      </c>
      <c r="D11" s="54"/>
      <c r="E11" s="44"/>
      <c r="F11" s="50"/>
      <c r="G11" s="44"/>
      <c r="H11" s="44"/>
      <c r="I11" s="44"/>
      <c r="J11" s="51"/>
      <c r="K11" s="50"/>
      <c r="L11" s="50"/>
      <c r="M11" s="50"/>
      <c r="N11" s="50"/>
      <c r="O11" s="50"/>
      <c r="P11" s="50"/>
      <c r="Q11" s="50"/>
      <c r="R11" s="50"/>
      <c r="S11" s="50"/>
    </row>
    <row r="12" spans="1:19" s="73" customFormat="1" ht="13.5" customHeight="1">
      <c r="A12" s="102"/>
      <c r="B12" s="238"/>
      <c r="C12" s="106" t="s">
        <v>22</v>
      </c>
      <c r="D12" s="54"/>
      <c r="E12" s="44"/>
      <c r="F12" s="50"/>
      <c r="G12" s="44"/>
      <c r="H12" s="44"/>
      <c r="I12" s="44"/>
      <c r="J12" s="51"/>
      <c r="K12" s="50"/>
      <c r="L12" s="50"/>
      <c r="M12" s="50"/>
      <c r="N12" s="50"/>
      <c r="O12" s="50"/>
      <c r="P12" s="50"/>
      <c r="Q12" s="50"/>
      <c r="R12" s="50"/>
      <c r="S12" s="50"/>
    </row>
    <row r="13" spans="1:19" s="73" customFormat="1" ht="13.5" customHeight="1">
      <c r="A13" s="102"/>
      <c r="B13" s="237"/>
      <c r="C13" s="105" t="s">
        <v>20</v>
      </c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s="73" customFormat="1" ht="13.5" customHeight="1">
      <c r="A14" s="102"/>
      <c r="B14" s="268"/>
      <c r="C14" s="93" t="s">
        <v>21</v>
      </c>
      <c r="D14" s="54"/>
      <c r="E14" s="44"/>
      <c r="F14" s="50"/>
      <c r="G14" s="44"/>
      <c r="H14" s="44"/>
      <c r="I14" s="44"/>
      <c r="J14" s="51"/>
      <c r="K14" s="50"/>
      <c r="L14" s="50"/>
      <c r="M14" s="50"/>
      <c r="N14" s="50"/>
      <c r="O14" s="50"/>
      <c r="P14" s="50"/>
      <c r="Q14" s="50"/>
      <c r="R14" s="50"/>
      <c r="S14" s="50"/>
    </row>
    <row r="15" spans="1:19" s="73" customFormat="1" ht="13.5" customHeight="1">
      <c r="A15" s="102"/>
      <c r="B15" s="238"/>
      <c r="C15" s="106" t="s">
        <v>22</v>
      </c>
      <c r="D15" s="54"/>
      <c r="E15" s="44"/>
      <c r="F15" s="50"/>
      <c r="G15" s="44"/>
      <c r="H15" s="44"/>
      <c r="I15" s="44"/>
      <c r="J15" s="51"/>
      <c r="K15" s="50"/>
      <c r="L15" s="50"/>
      <c r="M15" s="50"/>
      <c r="N15" s="50"/>
      <c r="O15" s="50"/>
      <c r="P15" s="50"/>
      <c r="Q15" s="50"/>
      <c r="R15" s="50"/>
      <c r="S15" s="50"/>
    </row>
    <row r="16" spans="1:19" s="73" customFormat="1" ht="13.5" customHeight="1">
      <c r="A16" s="102"/>
      <c r="B16" s="237"/>
      <c r="C16" s="105" t="s">
        <v>20</v>
      </c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s="73" customFormat="1" ht="13.5" customHeight="1">
      <c r="A17" s="102"/>
      <c r="B17" s="268"/>
      <c r="C17" s="93" t="s">
        <v>21</v>
      </c>
      <c r="D17" s="5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s="73" customFormat="1" ht="13.5" customHeight="1">
      <c r="A18" s="102"/>
      <c r="B18" s="268"/>
      <c r="C18" s="106" t="s">
        <v>22</v>
      </c>
      <c r="D18" s="5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s="73" customFormat="1" ht="13.5" customHeight="1">
      <c r="A19" s="102"/>
      <c r="B19" s="237"/>
      <c r="C19" s="105" t="s">
        <v>20</v>
      </c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s="73" customFormat="1" ht="13.5" customHeight="1">
      <c r="A20" s="102"/>
      <c r="B20" s="268"/>
      <c r="C20" s="93" t="s">
        <v>21</v>
      </c>
      <c r="D20" s="54"/>
      <c r="E20" s="44"/>
      <c r="F20" s="50"/>
      <c r="G20" s="44"/>
      <c r="H20" s="44"/>
      <c r="I20" s="44"/>
      <c r="J20" s="51"/>
      <c r="K20" s="50"/>
      <c r="L20" s="50"/>
      <c r="M20" s="50"/>
      <c r="N20" s="50"/>
      <c r="O20" s="50"/>
      <c r="P20" s="50"/>
      <c r="Q20" s="50"/>
      <c r="R20" s="50"/>
      <c r="S20" s="50"/>
    </row>
    <row r="21" spans="1:19" s="73" customFormat="1" ht="13.5" customHeight="1">
      <c r="A21" s="102"/>
      <c r="B21" s="268"/>
      <c r="C21" s="106" t="s">
        <v>22</v>
      </c>
      <c r="D21" s="54"/>
      <c r="E21" s="44"/>
      <c r="F21" s="50"/>
      <c r="G21" s="44"/>
      <c r="H21" s="44"/>
      <c r="I21" s="44"/>
      <c r="J21" s="51"/>
      <c r="K21" s="50"/>
      <c r="L21" s="50"/>
      <c r="M21" s="50"/>
      <c r="N21" s="50"/>
      <c r="O21" s="50"/>
      <c r="P21" s="50"/>
      <c r="Q21" s="50"/>
      <c r="R21" s="50"/>
      <c r="S21" s="50"/>
    </row>
    <row r="22" spans="1:19" s="73" customFormat="1" ht="13.5" customHeight="1">
      <c r="A22" s="102"/>
      <c r="B22" s="237"/>
      <c r="C22" s="105" t="s">
        <v>20</v>
      </c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s="73" customFormat="1" ht="13.5" customHeight="1">
      <c r="A23" s="102"/>
      <c r="B23" s="268"/>
      <c r="C23" s="93" t="s">
        <v>21</v>
      </c>
      <c r="D23" s="54"/>
      <c r="E23" s="44"/>
      <c r="F23" s="50"/>
      <c r="G23" s="44"/>
      <c r="H23" s="44"/>
      <c r="I23" s="44"/>
      <c r="J23" s="51"/>
      <c r="K23" s="50"/>
      <c r="L23" s="50"/>
      <c r="M23" s="50"/>
      <c r="N23" s="50"/>
      <c r="O23" s="50"/>
      <c r="P23" s="50"/>
      <c r="Q23" s="50"/>
      <c r="R23" s="50"/>
      <c r="S23" s="50"/>
    </row>
    <row r="24" spans="1:19" s="73" customFormat="1" ht="13.5" customHeight="1">
      <c r="A24" s="102"/>
      <c r="B24" s="238"/>
      <c r="C24" s="106" t="s">
        <v>22</v>
      </c>
      <c r="D24" s="54"/>
      <c r="E24" s="44"/>
      <c r="F24" s="50"/>
      <c r="G24" s="44"/>
      <c r="H24" s="44"/>
      <c r="I24" s="44"/>
      <c r="J24" s="51"/>
      <c r="K24" s="50"/>
      <c r="L24" s="50"/>
      <c r="M24" s="50"/>
      <c r="N24" s="50"/>
      <c r="O24" s="50"/>
      <c r="P24" s="50"/>
      <c r="Q24" s="50"/>
      <c r="R24" s="50"/>
      <c r="S24" s="50"/>
    </row>
    <row r="25" spans="1:19" s="73" customFormat="1" ht="13.5" customHeight="1">
      <c r="A25" s="102"/>
      <c r="B25" s="269"/>
      <c r="C25" s="105" t="s">
        <v>20</v>
      </c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s="73" customFormat="1" ht="13.5" customHeight="1">
      <c r="A26" s="102"/>
      <c r="B26" s="269"/>
      <c r="C26" s="93" t="s">
        <v>21</v>
      </c>
      <c r="D26" s="54"/>
      <c r="E26" s="44"/>
      <c r="F26" s="50"/>
      <c r="G26" s="44"/>
      <c r="H26" s="44"/>
      <c r="I26" s="44"/>
      <c r="J26" s="51"/>
      <c r="K26" s="50"/>
      <c r="L26" s="50"/>
      <c r="M26" s="50"/>
      <c r="N26" s="50"/>
      <c r="O26" s="50"/>
      <c r="P26" s="50"/>
      <c r="Q26" s="50"/>
      <c r="R26" s="50"/>
      <c r="S26" s="50"/>
    </row>
    <row r="27" spans="1:19" s="73" customFormat="1" ht="13.5" customHeight="1">
      <c r="A27" s="102"/>
      <c r="B27" s="269"/>
      <c r="C27" s="106" t="s">
        <v>22</v>
      </c>
      <c r="D27" s="54"/>
      <c r="E27" s="44"/>
      <c r="F27" s="50"/>
      <c r="G27" s="44"/>
      <c r="H27" s="44"/>
      <c r="I27" s="44"/>
      <c r="J27" s="51"/>
      <c r="K27" s="50"/>
      <c r="L27" s="50"/>
      <c r="M27" s="50"/>
      <c r="N27" s="50"/>
      <c r="O27" s="50"/>
      <c r="P27" s="50"/>
      <c r="Q27" s="50"/>
      <c r="R27" s="50"/>
      <c r="S27" s="50"/>
    </row>
    <row r="28" spans="1:19" s="73" customFormat="1" ht="13.5" customHeight="1">
      <c r="A28" s="102"/>
      <c r="B28" s="343"/>
      <c r="C28" s="105" t="s">
        <v>20</v>
      </c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20" s="73" customFormat="1" ht="13.5" customHeight="1">
      <c r="A29" s="102"/>
      <c r="B29" s="365"/>
      <c r="C29" s="93" t="s">
        <v>21</v>
      </c>
      <c r="D29" s="54"/>
      <c r="E29" s="44"/>
      <c r="F29" s="50"/>
      <c r="G29" s="44"/>
      <c r="H29" s="44"/>
      <c r="I29" s="44"/>
      <c r="J29" s="51"/>
      <c r="K29" s="50"/>
      <c r="L29" s="50"/>
      <c r="M29" s="50"/>
      <c r="N29" s="50"/>
      <c r="O29" s="50"/>
      <c r="P29" s="50"/>
      <c r="Q29" s="50"/>
      <c r="R29" s="50"/>
      <c r="S29" s="50"/>
      <c r="T29" s="74"/>
    </row>
    <row r="30" spans="1:20" s="73" customFormat="1" ht="13.5" customHeight="1">
      <c r="A30" s="102"/>
      <c r="B30" s="344"/>
      <c r="C30" s="106" t="s">
        <v>22</v>
      </c>
      <c r="D30" s="54"/>
      <c r="E30" s="44"/>
      <c r="F30" s="50"/>
      <c r="G30" s="44"/>
      <c r="H30" s="44"/>
      <c r="I30" s="44"/>
      <c r="J30" s="51"/>
      <c r="K30" s="50"/>
      <c r="L30" s="50"/>
      <c r="M30" s="50"/>
      <c r="N30" s="50"/>
      <c r="O30" s="50"/>
      <c r="P30" s="50"/>
      <c r="Q30" s="50"/>
      <c r="R30" s="50"/>
      <c r="S30" s="50"/>
      <c r="T30" s="74"/>
    </row>
    <row r="31" spans="1:19" s="73" customFormat="1" ht="13.5" customHeight="1">
      <c r="A31" s="102"/>
      <c r="B31" s="237"/>
      <c r="C31" s="105" t="s">
        <v>20</v>
      </c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20" s="73" customFormat="1" ht="13.5" customHeight="1">
      <c r="A32" s="102"/>
      <c r="B32" s="268"/>
      <c r="C32" s="93" t="s">
        <v>21</v>
      </c>
      <c r="D32" s="5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74"/>
    </row>
    <row r="33" spans="1:20" s="73" customFormat="1" ht="13.5" customHeight="1">
      <c r="A33" s="102"/>
      <c r="B33" s="238"/>
      <c r="C33" s="106" t="s">
        <v>22</v>
      </c>
      <c r="D33" s="5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74"/>
    </row>
    <row r="34" spans="1:19" ht="13.5" customHeight="1">
      <c r="A34" s="102"/>
      <c r="B34" s="237"/>
      <c r="C34" s="105" t="s">
        <v>20</v>
      </c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ht="13.5" customHeight="1">
      <c r="A35" s="102"/>
      <c r="B35" s="268"/>
      <c r="C35" s="93" t="s">
        <v>21</v>
      </c>
      <c r="D35" s="54"/>
      <c r="E35" s="44"/>
      <c r="F35" s="51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51"/>
      <c r="R35" s="51"/>
      <c r="S35" s="51"/>
    </row>
    <row r="36" spans="1:19" ht="13.5" customHeight="1">
      <c r="A36" s="102"/>
      <c r="B36" s="238"/>
      <c r="C36" s="106" t="s">
        <v>22</v>
      </c>
      <c r="D36" s="54"/>
      <c r="E36" s="44"/>
      <c r="F36" s="51"/>
      <c r="G36" s="50"/>
      <c r="H36" s="50"/>
      <c r="I36" s="50"/>
      <c r="J36" s="50"/>
      <c r="K36" s="50"/>
      <c r="L36" s="50"/>
      <c r="M36" s="50"/>
      <c r="N36" s="50"/>
      <c r="O36" s="50"/>
      <c r="P36" s="51"/>
      <c r="Q36" s="51"/>
      <c r="R36" s="51"/>
      <c r="S36" s="51"/>
    </row>
    <row r="37" spans="1:19" ht="13.5" customHeight="1">
      <c r="A37" s="102"/>
      <c r="B37" s="268"/>
      <c r="C37" s="105" t="s">
        <v>20</v>
      </c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13.5" customHeight="1">
      <c r="A38" s="102"/>
      <c r="B38" s="268"/>
      <c r="C38" s="93" t="s">
        <v>21</v>
      </c>
      <c r="D38" s="34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3.5" customHeight="1">
      <c r="A39" s="102"/>
      <c r="B39" s="268"/>
      <c r="C39" s="106" t="s">
        <v>22</v>
      </c>
      <c r="D39" s="3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3.5" customHeight="1">
      <c r="A40" s="102"/>
      <c r="B40" s="237"/>
      <c r="C40" s="105" t="s">
        <v>20</v>
      </c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</row>
    <row r="41" spans="1:19" ht="13.5" customHeight="1">
      <c r="A41" s="102"/>
      <c r="B41" s="268"/>
      <c r="C41" s="93" t="s">
        <v>21</v>
      </c>
      <c r="D41" s="34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3.5" customHeight="1">
      <c r="A42" s="102"/>
      <c r="B42" s="238"/>
      <c r="C42" s="106" t="s">
        <v>22</v>
      </c>
      <c r="D42" s="3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s="73" customFormat="1" ht="13.5" customHeight="1">
      <c r="A43" s="102"/>
      <c r="B43" s="237"/>
      <c r="C43" s="105" t="s">
        <v>20</v>
      </c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19" s="73" customFormat="1" ht="13.5" customHeight="1">
      <c r="A44" s="102"/>
      <c r="B44" s="268"/>
      <c r="C44" s="93" t="s">
        <v>21</v>
      </c>
      <c r="D44" s="34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s="73" customFormat="1" ht="13.5" customHeight="1">
      <c r="A45" s="102"/>
      <c r="B45" s="238"/>
      <c r="C45" s="106" t="s">
        <v>22</v>
      </c>
      <c r="D45" s="34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s="73" customFormat="1" ht="13.5" customHeight="1">
      <c r="A46" s="102"/>
      <c r="B46" s="343"/>
      <c r="C46" s="105" t="s">
        <v>20</v>
      </c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1:19" s="73" customFormat="1" ht="13.5" customHeight="1">
      <c r="A47" s="102"/>
      <c r="B47" s="365"/>
      <c r="C47" s="93" t="s">
        <v>21</v>
      </c>
      <c r="D47" s="34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s="73" customFormat="1" ht="13.5" customHeight="1">
      <c r="A48" s="102"/>
      <c r="B48" s="344"/>
      <c r="C48" s="93" t="s">
        <v>22</v>
      </c>
      <c r="D48" s="34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50" spans="1:19" ht="15.75">
      <c r="A50" s="371" t="e">
        <f>"- "&amp;Sheet1!#REF!&amp;" -"</f>
        <v>#REF!</v>
      </c>
      <c r="B50" s="371"/>
      <c r="C50" s="371"/>
      <c r="D50" s="371"/>
      <c r="E50" s="371"/>
      <c r="F50" s="371"/>
      <c r="G50" s="371"/>
      <c r="H50" s="371"/>
      <c r="I50" s="371"/>
      <c r="J50" s="371" t="e">
        <f>"- "&amp;Sheet1!#REF!&amp;" -"</f>
        <v>#REF!</v>
      </c>
      <c r="K50" s="371"/>
      <c r="L50" s="371"/>
      <c r="M50" s="371"/>
      <c r="N50" s="371"/>
      <c r="O50" s="371"/>
      <c r="P50" s="371"/>
      <c r="Q50" s="371"/>
      <c r="R50" s="371"/>
      <c r="S50" s="371"/>
    </row>
  </sheetData>
  <sheetProtection/>
  <mergeCells count="28">
    <mergeCell ref="B31:B33"/>
    <mergeCell ref="B34:B36"/>
    <mergeCell ref="B13:B15"/>
    <mergeCell ref="B16:B18"/>
    <mergeCell ref="B19:B21"/>
    <mergeCell ref="B22:B24"/>
    <mergeCell ref="B28:B30"/>
    <mergeCell ref="B25:B27"/>
    <mergeCell ref="A50:I50"/>
    <mergeCell ref="J50:S50"/>
    <mergeCell ref="B37:B39"/>
    <mergeCell ref="B40:B42"/>
    <mergeCell ref="B43:B45"/>
    <mergeCell ref="B46:B48"/>
    <mergeCell ref="B7:B9"/>
    <mergeCell ref="B10:B12"/>
    <mergeCell ref="A5:C6"/>
    <mergeCell ref="F5:F6"/>
    <mergeCell ref="E5:E6"/>
    <mergeCell ref="D5:D6"/>
    <mergeCell ref="A1:I1"/>
    <mergeCell ref="J1:S1"/>
    <mergeCell ref="K5:O5"/>
    <mergeCell ref="H5:J5"/>
    <mergeCell ref="P5:S5"/>
    <mergeCell ref="G5:G6"/>
    <mergeCell ref="C3:H3"/>
    <mergeCell ref="L3:R3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Q50"/>
  <sheetViews>
    <sheetView zoomScale="75" zoomScaleNormal="75" zoomScalePageLayoutView="0" workbookViewId="0" topLeftCell="A1">
      <selection activeCell="F6" sqref="F6:R6"/>
    </sheetView>
  </sheetViews>
  <sheetFormatPr defaultColWidth="9.00390625" defaultRowHeight="16.5"/>
  <cols>
    <col min="1" max="1" width="6.00390625" style="69" customWidth="1"/>
    <col min="2" max="3" width="9.625" style="69" customWidth="1"/>
    <col min="4" max="4" width="11.375" style="69" customWidth="1"/>
    <col min="5" max="5" width="9.625" style="69" customWidth="1"/>
    <col min="6" max="9" width="10.125" style="69" customWidth="1"/>
    <col min="10" max="18" width="9.75390625" style="69" customWidth="1"/>
    <col min="19" max="16384" width="9.00390625" style="69" customWidth="1"/>
  </cols>
  <sheetData>
    <row r="1" spans="1:18" s="78" customFormat="1" ht="21.75" customHeight="1">
      <c r="A1" s="305" t="s">
        <v>100</v>
      </c>
      <c r="B1" s="305"/>
      <c r="C1" s="305"/>
      <c r="D1" s="305"/>
      <c r="E1" s="305"/>
      <c r="F1" s="305"/>
      <c r="G1" s="305"/>
      <c r="H1" s="305"/>
      <c r="I1" s="305"/>
      <c r="J1" s="305" t="s">
        <v>101</v>
      </c>
      <c r="K1" s="305"/>
      <c r="L1" s="305"/>
      <c r="M1" s="305"/>
      <c r="N1" s="305"/>
      <c r="O1" s="305"/>
      <c r="P1" s="305"/>
      <c r="Q1" s="305"/>
      <c r="R1" s="305"/>
    </row>
    <row r="2" spans="1:18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77" customFormat="1" ht="15" customHeight="1">
      <c r="A3" s="23"/>
      <c r="B3" s="379"/>
      <c r="C3" s="379"/>
      <c r="D3" s="379"/>
      <c r="E3" s="379"/>
      <c r="F3" s="379"/>
      <c r="G3" s="379"/>
      <c r="H3" s="379"/>
      <c r="I3" s="5" t="s">
        <v>59</v>
      </c>
      <c r="K3" s="378"/>
      <c r="L3" s="378"/>
      <c r="M3" s="378"/>
      <c r="N3" s="378"/>
      <c r="O3" s="378"/>
      <c r="P3" s="378"/>
      <c r="Q3" s="378"/>
      <c r="R3" s="108" t="s">
        <v>72</v>
      </c>
    </row>
    <row r="4" spans="1:19" s="35" customFormat="1" ht="4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8" s="42" customFormat="1" ht="31.5" customHeight="1">
      <c r="A5" s="232"/>
      <c r="B5" s="232"/>
      <c r="C5" s="310"/>
      <c r="D5" s="343" t="s">
        <v>61</v>
      </c>
      <c r="E5" s="343" t="s">
        <v>64</v>
      </c>
      <c r="F5" s="315" t="s">
        <v>102</v>
      </c>
      <c r="G5" s="360"/>
      <c r="H5" s="360"/>
      <c r="I5" s="360"/>
      <c r="J5" s="360"/>
      <c r="K5" s="360" t="s">
        <v>66</v>
      </c>
      <c r="L5" s="360"/>
      <c r="M5" s="360"/>
      <c r="N5" s="316"/>
      <c r="O5" s="315" t="s">
        <v>103</v>
      </c>
      <c r="P5" s="360"/>
      <c r="Q5" s="360"/>
      <c r="R5" s="360"/>
    </row>
    <row r="6" spans="1:18" s="42" customFormat="1" ht="65.25" customHeight="1">
      <c r="A6" s="233"/>
      <c r="B6" s="233"/>
      <c r="C6" s="370"/>
      <c r="D6" s="344"/>
      <c r="E6" s="344"/>
      <c r="F6" s="92" t="s">
        <v>127</v>
      </c>
      <c r="G6" s="92" t="s">
        <v>156</v>
      </c>
      <c r="H6" s="46" t="s">
        <v>155</v>
      </c>
      <c r="I6" s="46" t="s">
        <v>149</v>
      </c>
      <c r="J6" s="92" t="s">
        <v>150</v>
      </c>
      <c r="K6" s="92" t="s">
        <v>151</v>
      </c>
      <c r="L6" s="92" t="s">
        <v>152</v>
      </c>
      <c r="M6" s="92" t="s">
        <v>153</v>
      </c>
      <c r="N6" s="45" t="s">
        <v>154</v>
      </c>
      <c r="O6" s="89" t="s">
        <v>2</v>
      </c>
      <c r="P6" s="88" t="s">
        <v>3</v>
      </c>
      <c r="Q6" s="88" t="s">
        <v>5</v>
      </c>
      <c r="R6" s="91" t="s">
        <v>82</v>
      </c>
    </row>
    <row r="7" spans="1:43" s="73" customFormat="1" ht="13.5" customHeight="1">
      <c r="A7" s="107"/>
      <c r="B7" s="343"/>
      <c r="C7" s="105" t="s">
        <v>68</v>
      </c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1:43" s="73" customFormat="1" ht="13.5" customHeight="1">
      <c r="A8" s="102"/>
      <c r="B8" s="365"/>
      <c r="C8" s="93" t="s">
        <v>69</v>
      </c>
      <c r="D8" s="34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</row>
    <row r="9" spans="1:43" s="73" customFormat="1" ht="13.5" customHeight="1">
      <c r="A9" s="102"/>
      <c r="B9" s="344"/>
      <c r="C9" s="106" t="s">
        <v>70</v>
      </c>
      <c r="D9" s="3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</row>
    <row r="10" spans="1:18" s="73" customFormat="1" ht="13.5" customHeight="1">
      <c r="A10" s="102"/>
      <c r="B10" s="237"/>
      <c r="C10" s="105" t="s">
        <v>68</v>
      </c>
      <c r="D10" s="4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s="73" customFormat="1" ht="13.5" customHeight="1">
      <c r="A11" s="102"/>
      <c r="B11" s="268"/>
      <c r="C11" s="93" t="s">
        <v>69</v>
      </c>
      <c r="D11" s="54"/>
      <c r="E11" s="44"/>
      <c r="F11" s="50"/>
      <c r="G11" s="44"/>
      <c r="H11" s="44"/>
      <c r="I11" s="44"/>
      <c r="J11" s="51"/>
      <c r="K11" s="50"/>
      <c r="L11" s="50"/>
      <c r="M11" s="50"/>
      <c r="N11" s="50"/>
      <c r="O11" s="50"/>
      <c r="P11" s="50"/>
      <c r="Q11" s="50"/>
      <c r="R11" s="50"/>
    </row>
    <row r="12" spans="1:18" s="73" customFormat="1" ht="13.5" customHeight="1">
      <c r="A12" s="102"/>
      <c r="B12" s="238"/>
      <c r="C12" s="106" t="s">
        <v>70</v>
      </c>
      <c r="D12" s="54"/>
      <c r="E12" s="44"/>
      <c r="F12" s="50"/>
      <c r="G12" s="44"/>
      <c r="H12" s="44"/>
      <c r="I12" s="44"/>
      <c r="J12" s="51"/>
      <c r="K12" s="50"/>
      <c r="L12" s="50"/>
      <c r="M12" s="50"/>
      <c r="N12" s="50"/>
      <c r="O12" s="50"/>
      <c r="P12" s="50"/>
      <c r="Q12" s="50"/>
      <c r="R12" s="50"/>
    </row>
    <row r="13" spans="1:18" s="73" customFormat="1" ht="13.5" customHeight="1">
      <c r="A13" s="102"/>
      <c r="B13" s="237"/>
      <c r="C13" s="105" t="s">
        <v>68</v>
      </c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s="73" customFormat="1" ht="13.5" customHeight="1">
      <c r="A14" s="102"/>
      <c r="B14" s="268"/>
      <c r="C14" s="93" t="s">
        <v>69</v>
      </c>
      <c r="D14" s="54"/>
      <c r="E14" s="44"/>
      <c r="F14" s="50"/>
      <c r="G14" s="44"/>
      <c r="H14" s="44"/>
      <c r="I14" s="44"/>
      <c r="J14" s="51"/>
      <c r="K14" s="50"/>
      <c r="L14" s="50"/>
      <c r="M14" s="50"/>
      <c r="N14" s="50"/>
      <c r="O14" s="50"/>
      <c r="P14" s="50"/>
      <c r="Q14" s="50"/>
      <c r="R14" s="50"/>
    </row>
    <row r="15" spans="1:18" s="73" customFormat="1" ht="13.5" customHeight="1">
      <c r="A15" s="102"/>
      <c r="B15" s="238"/>
      <c r="C15" s="106" t="s">
        <v>70</v>
      </c>
      <c r="D15" s="54"/>
      <c r="E15" s="44"/>
      <c r="F15" s="50"/>
      <c r="G15" s="44"/>
      <c r="H15" s="44"/>
      <c r="I15" s="44"/>
      <c r="J15" s="51"/>
      <c r="K15" s="50"/>
      <c r="L15" s="50"/>
      <c r="M15" s="50"/>
      <c r="N15" s="50"/>
      <c r="O15" s="50"/>
      <c r="P15" s="50"/>
      <c r="Q15" s="50"/>
      <c r="R15" s="50"/>
    </row>
    <row r="16" spans="1:18" s="73" customFormat="1" ht="13.5" customHeight="1">
      <c r="A16" s="102"/>
      <c r="B16" s="237"/>
      <c r="C16" s="105" t="s">
        <v>68</v>
      </c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s="73" customFormat="1" ht="13.5" customHeight="1">
      <c r="A17" s="102"/>
      <c r="B17" s="268"/>
      <c r="C17" s="93" t="s">
        <v>69</v>
      </c>
      <c r="D17" s="5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s="73" customFormat="1" ht="13.5" customHeight="1">
      <c r="A18" s="102"/>
      <c r="B18" s="268"/>
      <c r="C18" s="106" t="s">
        <v>70</v>
      </c>
      <c r="D18" s="5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s="73" customFormat="1" ht="13.5" customHeight="1">
      <c r="A19" s="102"/>
      <c r="B19" s="237"/>
      <c r="C19" s="105" t="s">
        <v>68</v>
      </c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s="73" customFormat="1" ht="13.5" customHeight="1">
      <c r="A20" s="102"/>
      <c r="B20" s="268"/>
      <c r="C20" s="93" t="s">
        <v>69</v>
      </c>
      <c r="D20" s="54"/>
      <c r="E20" s="44"/>
      <c r="F20" s="50"/>
      <c r="G20" s="44"/>
      <c r="H20" s="44"/>
      <c r="I20" s="44"/>
      <c r="J20" s="51"/>
      <c r="K20" s="50"/>
      <c r="L20" s="50"/>
      <c r="M20" s="50"/>
      <c r="N20" s="50"/>
      <c r="O20" s="50"/>
      <c r="P20" s="50"/>
      <c r="Q20" s="50"/>
      <c r="R20" s="50"/>
    </row>
    <row r="21" spans="1:18" s="73" customFormat="1" ht="13.5" customHeight="1">
      <c r="A21" s="102"/>
      <c r="B21" s="268"/>
      <c r="C21" s="106" t="s">
        <v>70</v>
      </c>
      <c r="D21" s="54"/>
      <c r="E21" s="44"/>
      <c r="F21" s="50"/>
      <c r="G21" s="44"/>
      <c r="H21" s="44"/>
      <c r="I21" s="44"/>
      <c r="J21" s="51"/>
      <c r="K21" s="50"/>
      <c r="L21" s="50"/>
      <c r="M21" s="50"/>
      <c r="N21" s="50"/>
      <c r="O21" s="50"/>
      <c r="P21" s="50"/>
      <c r="Q21" s="50"/>
      <c r="R21" s="50"/>
    </row>
    <row r="22" spans="1:18" s="73" customFormat="1" ht="13.5" customHeight="1">
      <c r="A22" s="102"/>
      <c r="B22" s="237"/>
      <c r="C22" s="105" t="s">
        <v>68</v>
      </c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s="73" customFormat="1" ht="13.5" customHeight="1">
      <c r="A23" s="102"/>
      <c r="B23" s="268"/>
      <c r="C23" s="93" t="s">
        <v>69</v>
      </c>
      <c r="D23" s="54"/>
      <c r="E23" s="44"/>
      <c r="F23" s="50"/>
      <c r="G23" s="44"/>
      <c r="H23" s="44"/>
      <c r="I23" s="44"/>
      <c r="J23" s="51"/>
      <c r="K23" s="50"/>
      <c r="L23" s="50"/>
      <c r="M23" s="50"/>
      <c r="N23" s="50"/>
      <c r="O23" s="50"/>
      <c r="P23" s="50"/>
      <c r="Q23" s="50"/>
      <c r="R23" s="50"/>
    </row>
    <row r="24" spans="1:18" s="73" customFormat="1" ht="13.5" customHeight="1">
      <c r="A24" s="102"/>
      <c r="B24" s="238"/>
      <c r="C24" s="106" t="s">
        <v>70</v>
      </c>
      <c r="D24" s="54"/>
      <c r="E24" s="44"/>
      <c r="F24" s="50"/>
      <c r="G24" s="44"/>
      <c r="H24" s="44"/>
      <c r="I24" s="44"/>
      <c r="J24" s="51"/>
      <c r="K24" s="50"/>
      <c r="L24" s="50"/>
      <c r="M24" s="50"/>
      <c r="N24" s="50"/>
      <c r="O24" s="50"/>
      <c r="P24" s="50"/>
      <c r="Q24" s="50"/>
      <c r="R24" s="50"/>
    </row>
    <row r="25" spans="1:18" s="73" customFormat="1" ht="13.5" customHeight="1">
      <c r="A25" s="102"/>
      <c r="B25" s="269"/>
      <c r="C25" s="105" t="s">
        <v>68</v>
      </c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</row>
    <row r="26" spans="1:18" s="73" customFormat="1" ht="13.5" customHeight="1">
      <c r="A26" s="102"/>
      <c r="B26" s="269"/>
      <c r="C26" s="93" t="s">
        <v>69</v>
      </c>
      <c r="D26" s="54"/>
      <c r="E26" s="44"/>
      <c r="F26" s="50"/>
      <c r="G26" s="44"/>
      <c r="H26" s="44"/>
      <c r="I26" s="44"/>
      <c r="J26" s="51"/>
      <c r="K26" s="50"/>
      <c r="L26" s="50"/>
      <c r="M26" s="50"/>
      <c r="N26" s="50"/>
      <c r="O26" s="50"/>
      <c r="P26" s="50"/>
      <c r="Q26" s="50"/>
      <c r="R26" s="50"/>
    </row>
    <row r="27" spans="1:18" s="73" customFormat="1" ht="13.5" customHeight="1">
      <c r="A27" s="102"/>
      <c r="B27" s="269"/>
      <c r="C27" s="106" t="s">
        <v>70</v>
      </c>
      <c r="D27" s="54"/>
      <c r="E27" s="44"/>
      <c r="F27" s="50"/>
      <c r="G27" s="44"/>
      <c r="H27" s="44"/>
      <c r="I27" s="44"/>
      <c r="J27" s="51"/>
      <c r="K27" s="50"/>
      <c r="L27" s="50"/>
      <c r="M27" s="50"/>
      <c r="N27" s="50"/>
      <c r="O27" s="50"/>
      <c r="P27" s="50"/>
      <c r="Q27" s="50"/>
      <c r="R27" s="50"/>
    </row>
    <row r="28" spans="1:18" s="73" customFormat="1" ht="13.5" customHeight="1">
      <c r="A28" s="102"/>
      <c r="B28" s="343"/>
      <c r="C28" s="105" t="s">
        <v>68</v>
      </c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1:19" s="73" customFormat="1" ht="13.5" customHeight="1">
      <c r="A29" s="102"/>
      <c r="B29" s="365"/>
      <c r="C29" s="93" t="s">
        <v>69</v>
      </c>
      <c r="D29" s="54"/>
      <c r="E29" s="44"/>
      <c r="F29" s="50"/>
      <c r="G29" s="44"/>
      <c r="H29" s="44"/>
      <c r="I29" s="44"/>
      <c r="J29" s="51"/>
      <c r="K29" s="50"/>
      <c r="L29" s="50"/>
      <c r="M29" s="50"/>
      <c r="N29" s="50"/>
      <c r="O29" s="50"/>
      <c r="P29" s="50"/>
      <c r="Q29" s="50"/>
      <c r="R29" s="50"/>
      <c r="S29" s="74"/>
    </row>
    <row r="30" spans="1:19" s="73" customFormat="1" ht="13.5" customHeight="1">
      <c r="A30" s="102"/>
      <c r="B30" s="344"/>
      <c r="C30" s="106" t="s">
        <v>70</v>
      </c>
      <c r="D30" s="54"/>
      <c r="E30" s="44"/>
      <c r="F30" s="50"/>
      <c r="G30" s="44"/>
      <c r="H30" s="44"/>
      <c r="I30" s="44"/>
      <c r="J30" s="51"/>
      <c r="K30" s="50"/>
      <c r="L30" s="50"/>
      <c r="M30" s="50"/>
      <c r="N30" s="50"/>
      <c r="O30" s="50"/>
      <c r="P30" s="50"/>
      <c r="Q30" s="50"/>
      <c r="R30" s="50"/>
      <c r="S30" s="74"/>
    </row>
    <row r="31" spans="1:18" s="73" customFormat="1" ht="13.5" customHeight="1">
      <c r="A31" s="102"/>
      <c r="B31" s="237"/>
      <c r="C31" s="105" t="s">
        <v>68</v>
      </c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19" s="73" customFormat="1" ht="13.5" customHeight="1">
      <c r="A32" s="102"/>
      <c r="B32" s="268"/>
      <c r="C32" s="93" t="s">
        <v>69</v>
      </c>
      <c r="D32" s="5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74"/>
    </row>
    <row r="33" spans="1:19" s="73" customFormat="1" ht="13.5" customHeight="1">
      <c r="A33" s="102"/>
      <c r="B33" s="238"/>
      <c r="C33" s="106" t="s">
        <v>70</v>
      </c>
      <c r="D33" s="5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74"/>
    </row>
    <row r="34" spans="1:18" ht="13.5" customHeight="1">
      <c r="A34" s="102"/>
      <c r="B34" s="237"/>
      <c r="C34" s="105" t="s">
        <v>68</v>
      </c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ht="13.5" customHeight="1">
      <c r="A35" s="102"/>
      <c r="B35" s="268"/>
      <c r="C35" s="93" t="s">
        <v>69</v>
      </c>
      <c r="D35" s="54"/>
      <c r="E35" s="44"/>
      <c r="F35" s="51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51"/>
      <c r="R35" s="51"/>
    </row>
    <row r="36" spans="1:18" ht="13.5" customHeight="1">
      <c r="A36" s="102"/>
      <c r="B36" s="238"/>
      <c r="C36" s="106" t="s">
        <v>70</v>
      </c>
      <c r="D36" s="54"/>
      <c r="E36" s="44"/>
      <c r="F36" s="51"/>
      <c r="G36" s="50"/>
      <c r="H36" s="50"/>
      <c r="I36" s="50"/>
      <c r="J36" s="50"/>
      <c r="K36" s="50"/>
      <c r="L36" s="50"/>
      <c r="M36" s="50"/>
      <c r="N36" s="50"/>
      <c r="O36" s="50"/>
      <c r="P36" s="51"/>
      <c r="Q36" s="51"/>
      <c r="R36" s="51"/>
    </row>
    <row r="37" spans="1:18" ht="13.5" customHeight="1">
      <c r="A37" s="102"/>
      <c r="B37" s="268"/>
      <c r="C37" s="105" t="s">
        <v>68</v>
      </c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ht="13.5" customHeight="1">
      <c r="A38" s="102"/>
      <c r="B38" s="268"/>
      <c r="C38" s="93" t="s">
        <v>69</v>
      </c>
      <c r="D38" s="34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3.5" customHeight="1">
      <c r="A39" s="102"/>
      <c r="B39" s="268"/>
      <c r="C39" s="106" t="s">
        <v>70</v>
      </c>
      <c r="D39" s="3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3.5" customHeight="1">
      <c r="A40" s="102"/>
      <c r="B40" s="237"/>
      <c r="C40" s="105" t="s">
        <v>68</v>
      </c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18" ht="13.5" customHeight="1">
      <c r="A41" s="102"/>
      <c r="B41" s="268"/>
      <c r="C41" s="93" t="s">
        <v>69</v>
      </c>
      <c r="D41" s="34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3.5" customHeight="1">
      <c r="A42" s="102"/>
      <c r="B42" s="238"/>
      <c r="C42" s="106" t="s">
        <v>70</v>
      </c>
      <c r="D42" s="3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s="73" customFormat="1" ht="13.5" customHeight="1">
      <c r="A43" s="102"/>
      <c r="B43" s="237"/>
      <c r="C43" s="105" t="s">
        <v>68</v>
      </c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</row>
    <row r="44" spans="1:18" s="73" customFormat="1" ht="13.5" customHeight="1">
      <c r="A44" s="102"/>
      <c r="B44" s="268"/>
      <c r="C44" s="93" t="s">
        <v>69</v>
      </c>
      <c r="D44" s="34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s="73" customFormat="1" ht="13.5" customHeight="1">
      <c r="A45" s="102"/>
      <c r="B45" s="238"/>
      <c r="C45" s="106" t="s">
        <v>70</v>
      </c>
      <c r="D45" s="34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s="73" customFormat="1" ht="13.5" customHeight="1">
      <c r="A46" s="102"/>
      <c r="B46" s="343"/>
      <c r="C46" s="105" t="s">
        <v>68</v>
      </c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18" s="73" customFormat="1" ht="13.5" customHeight="1">
      <c r="A47" s="102"/>
      <c r="B47" s="365"/>
      <c r="C47" s="93" t="s">
        <v>69</v>
      </c>
      <c r="D47" s="34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s="73" customFormat="1" ht="13.5" customHeight="1">
      <c r="A48" s="102"/>
      <c r="B48" s="344"/>
      <c r="C48" s="93" t="s">
        <v>70</v>
      </c>
      <c r="D48" s="34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50" spans="1:18" ht="16.5" customHeight="1">
      <c r="A50" s="371" t="e">
        <f>"- "&amp;Sheet1!#REF!&amp;" -"</f>
        <v>#REF!</v>
      </c>
      <c r="B50" s="371"/>
      <c r="C50" s="371"/>
      <c r="D50" s="371"/>
      <c r="E50" s="371"/>
      <c r="F50" s="371"/>
      <c r="G50" s="371"/>
      <c r="H50" s="371"/>
      <c r="I50" s="371"/>
      <c r="J50" s="371" t="e">
        <f>"- "&amp;Sheet1!#REF!&amp;" -"</f>
        <v>#REF!</v>
      </c>
      <c r="K50" s="371"/>
      <c r="L50" s="371"/>
      <c r="M50" s="371"/>
      <c r="N50" s="371"/>
      <c r="O50" s="371"/>
      <c r="P50" s="371"/>
      <c r="Q50" s="371"/>
      <c r="R50" s="371"/>
    </row>
  </sheetData>
  <sheetProtection/>
  <mergeCells count="26">
    <mergeCell ref="B43:B45"/>
    <mergeCell ref="B46:B48"/>
    <mergeCell ref="B31:B33"/>
    <mergeCell ref="B34:B36"/>
    <mergeCell ref="B37:B39"/>
    <mergeCell ref="B40:B42"/>
    <mergeCell ref="A50:I50"/>
    <mergeCell ref="J50:R50"/>
    <mergeCell ref="B7:B9"/>
    <mergeCell ref="B10:B12"/>
    <mergeCell ref="B13:B15"/>
    <mergeCell ref="B16:B18"/>
    <mergeCell ref="B19:B21"/>
    <mergeCell ref="B22:B24"/>
    <mergeCell ref="B25:B27"/>
    <mergeCell ref="B28:B30"/>
    <mergeCell ref="K5:N5"/>
    <mergeCell ref="E5:E6"/>
    <mergeCell ref="F5:J5"/>
    <mergeCell ref="A1:I1"/>
    <mergeCell ref="J1:R1"/>
    <mergeCell ref="K3:Q3"/>
    <mergeCell ref="O5:R5"/>
    <mergeCell ref="A5:C6"/>
    <mergeCell ref="B3:H3"/>
    <mergeCell ref="D5:D6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4"/>
  <sheetViews>
    <sheetView view="pageBreakPreview" zoomScale="85" zoomScaleNormal="60" zoomScaleSheetLayoutView="85" zoomScalePageLayoutView="70" workbookViewId="0" topLeftCell="A52">
      <selection activeCell="M54" sqref="M54"/>
    </sheetView>
  </sheetViews>
  <sheetFormatPr defaultColWidth="9.00390625" defaultRowHeight="16.5" outlineLevelRow="2"/>
  <cols>
    <col min="1" max="1" width="9.00390625" style="79" customWidth="1"/>
    <col min="2" max="2" width="8.00390625" style="19" customWidth="1"/>
    <col min="3" max="3" width="11.00390625" style="19" customWidth="1"/>
    <col min="4" max="4" width="10.375" style="19" customWidth="1"/>
    <col min="5" max="5" width="8.875" style="19" customWidth="1"/>
    <col min="6" max="6" width="11.125" style="19" customWidth="1"/>
    <col min="7" max="7" width="11.625" style="19" customWidth="1"/>
    <col min="8" max="8" width="13.00390625" style="19" customWidth="1"/>
    <col min="9" max="9" width="9.00390625" style="19" customWidth="1"/>
    <col min="10" max="10" width="9.00390625" style="16" customWidth="1"/>
    <col min="11" max="11" width="10.625" style="16" customWidth="1"/>
    <col min="12" max="16384" width="9.00390625" style="16" customWidth="1"/>
  </cols>
  <sheetData>
    <row r="1" spans="1:9" s="1" customFormat="1" ht="23.25" customHeight="1">
      <c r="A1" s="229" t="s">
        <v>196</v>
      </c>
      <c r="B1" s="229"/>
      <c r="C1" s="229"/>
      <c r="D1" s="229"/>
      <c r="E1" s="229"/>
      <c r="F1" s="229"/>
      <c r="G1" s="229"/>
      <c r="H1" s="229"/>
      <c r="I1" s="229"/>
    </row>
    <row r="2" spans="1:9" s="1" customFormat="1" ht="30" customHeight="1">
      <c r="A2" s="229" t="s">
        <v>281</v>
      </c>
      <c r="B2" s="229"/>
      <c r="C2" s="229"/>
      <c r="D2" s="229"/>
      <c r="E2" s="229"/>
      <c r="F2" s="229"/>
      <c r="G2" s="229"/>
      <c r="H2" s="229"/>
      <c r="I2" s="229"/>
    </row>
    <row r="3" spans="2:9" s="8" customFormat="1" ht="12" customHeight="1">
      <c r="B3" s="24"/>
      <c r="C3" s="230"/>
      <c r="D3" s="231"/>
      <c r="E3" s="231"/>
      <c r="F3" s="231"/>
      <c r="G3" s="231"/>
      <c r="H3" s="22"/>
      <c r="I3" s="5" t="s">
        <v>90</v>
      </c>
    </row>
    <row r="4" spans="1:20" s="8" customFormat="1" ht="15" customHeight="1">
      <c r="A4" s="84"/>
      <c r="B4" s="4"/>
      <c r="C4" s="231"/>
      <c r="D4" s="231"/>
      <c r="E4" s="231"/>
      <c r="F4" s="231"/>
      <c r="G4" s="231"/>
      <c r="H4" s="24"/>
      <c r="I4" s="5" t="s">
        <v>35</v>
      </c>
      <c r="O4" s="42"/>
      <c r="Q4" s="42"/>
      <c r="T4" s="173"/>
    </row>
    <row r="5" spans="1:9" s="1" customFormat="1" ht="30.75" customHeight="1">
      <c r="A5" s="232" t="s">
        <v>91</v>
      </c>
      <c r="B5" s="237" t="s">
        <v>53</v>
      </c>
      <c r="C5" s="235" t="s">
        <v>197</v>
      </c>
      <c r="D5" s="235" t="s">
        <v>198</v>
      </c>
      <c r="E5" s="239" t="s">
        <v>265</v>
      </c>
      <c r="F5" s="240"/>
      <c r="G5" s="240"/>
      <c r="H5" s="241"/>
      <c r="I5" s="248" t="s">
        <v>51</v>
      </c>
    </row>
    <row r="6" spans="1:9" s="10" customFormat="1" ht="59.25" customHeight="1">
      <c r="A6" s="233"/>
      <c r="B6" s="238"/>
      <c r="C6" s="236"/>
      <c r="D6" s="236"/>
      <c r="E6" s="67" t="s">
        <v>214</v>
      </c>
      <c r="F6" s="67" t="s">
        <v>215</v>
      </c>
      <c r="G6" s="67" t="s">
        <v>167</v>
      </c>
      <c r="H6" s="67" t="s">
        <v>189</v>
      </c>
      <c r="I6" s="249"/>
    </row>
    <row r="7" spans="1:11" s="10" customFormat="1" ht="21.75" customHeight="1">
      <c r="A7" s="83"/>
      <c r="B7" s="56"/>
      <c r="C7" s="246" t="s">
        <v>347</v>
      </c>
      <c r="D7" s="247"/>
      <c r="E7" s="247"/>
      <c r="F7" s="247"/>
      <c r="G7" s="247"/>
      <c r="H7" s="247"/>
      <c r="I7" s="247"/>
      <c r="K7" s="150"/>
    </row>
    <row r="8" spans="1:9" s="1" customFormat="1" ht="21.75" customHeight="1">
      <c r="A8" s="134" t="s">
        <v>200</v>
      </c>
      <c r="B8" s="80" t="s">
        <v>201</v>
      </c>
      <c r="C8" s="12">
        <v>0</v>
      </c>
      <c r="D8" s="12">
        <f>D9+D10+D11+D12+D13+D14+D15+D16+D17+D18</f>
        <v>9800</v>
      </c>
      <c r="E8" s="12">
        <f>E9+E10+E11+E12+E13+E14+E15+E16+E17+E18</f>
        <v>10110</v>
      </c>
      <c r="F8" s="12">
        <v>0</v>
      </c>
      <c r="G8" s="12">
        <f>G9+G10+G11+G12+G13+G14+G15+G16+G17+G18</f>
        <v>9254</v>
      </c>
      <c r="H8" s="12">
        <f>H9+H10+H11+H12+H13+H14+H15+H16+H17+H18</f>
        <v>856</v>
      </c>
      <c r="I8" s="12">
        <v>142</v>
      </c>
    </row>
    <row r="9" spans="1:9" s="1" customFormat="1" ht="21.75" customHeight="1" outlineLevel="1">
      <c r="A9" s="188" t="s">
        <v>330</v>
      </c>
      <c r="B9" s="81" t="s">
        <v>38</v>
      </c>
      <c r="C9" s="12">
        <v>382</v>
      </c>
      <c r="D9" s="12">
        <v>1249</v>
      </c>
      <c r="E9" s="12">
        <v>1394</v>
      </c>
      <c r="F9" s="190">
        <v>85.46903740036788</v>
      </c>
      <c r="G9" s="12">
        <v>1296</v>
      </c>
      <c r="H9" s="12">
        <v>98</v>
      </c>
      <c r="I9" s="12">
        <v>237</v>
      </c>
    </row>
    <row r="10" spans="1:9" s="1" customFormat="1" ht="21.75" customHeight="1" outlineLevel="2">
      <c r="A10" s="188" t="s">
        <v>331</v>
      </c>
      <c r="B10" s="81" t="s">
        <v>39</v>
      </c>
      <c r="C10" s="12">
        <v>237</v>
      </c>
      <c r="D10" s="12">
        <v>909</v>
      </c>
      <c r="E10" s="12">
        <v>967</v>
      </c>
      <c r="F10" s="190">
        <v>84.38045375218151</v>
      </c>
      <c r="G10" s="12">
        <v>872</v>
      </c>
      <c r="H10" s="12">
        <v>95</v>
      </c>
      <c r="I10" s="12">
        <v>179</v>
      </c>
    </row>
    <row r="11" spans="1:9" s="1" customFormat="1" ht="21.75" customHeight="1" outlineLevel="2">
      <c r="A11" s="188" t="s">
        <v>332</v>
      </c>
      <c r="B11" s="81" t="s">
        <v>40</v>
      </c>
      <c r="C11" s="12">
        <v>179</v>
      </c>
      <c r="D11" s="12">
        <v>897</v>
      </c>
      <c r="E11" s="12">
        <v>947</v>
      </c>
      <c r="F11" s="190">
        <v>88.01115241635688</v>
      </c>
      <c r="G11" s="12">
        <v>886</v>
      </c>
      <c r="H11" s="12">
        <v>61</v>
      </c>
      <c r="I11" s="12">
        <v>129</v>
      </c>
    </row>
    <row r="12" spans="1:9" s="1" customFormat="1" ht="21.75" customHeight="1" outlineLevel="2">
      <c r="A12" s="188" t="s">
        <v>333</v>
      </c>
      <c r="B12" s="81" t="s">
        <v>41</v>
      </c>
      <c r="C12" s="12">
        <v>129</v>
      </c>
      <c r="D12" s="12">
        <v>1072</v>
      </c>
      <c r="E12" s="12">
        <v>1068</v>
      </c>
      <c r="F12" s="190">
        <v>88.92589508742714</v>
      </c>
      <c r="G12" s="12">
        <v>991</v>
      </c>
      <c r="H12" s="12">
        <v>77</v>
      </c>
      <c r="I12" s="12">
        <v>133</v>
      </c>
    </row>
    <row r="13" spans="1:9" s="1" customFormat="1" ht="21.75" customHeight="1" outlineLevel="2">
      <c r="A13" s="188" t="s">
        <v>334</v>
      </c>
      <c r="B13" s="81" t="s">
        <v>42</v>
      </c>
      <c r="C13" s="12">
        <v>133</v>
      </c>
      <c r="D13" s="12">
        <v>1158</v>
      </c>
      <c r="E13" s="12">
        <v>1147</v>
      </c>
      <c r="F13" s="190">
        <v>88.84585592563904</v>
      </c>
      <c r="G13" s="12">
        <v>1054</v>
      </c>
      <c r="H13" s="12">
        <v>93</v>
      </c>
      <c r="I13" s="12">
        <v>144</v>
      </c>
    </row>
    <row r="14" spans="1:9" s="1" customFormat="1" ht="21.75" customHeight="1" outlineLevel="2">
      <c r="A14" s="194" t="s">
        <v>249</v>
      </c>
      <c r="B14" s="81" t="s">
        <v>276</v>
      </c>
      <c r="C14" s="12">
        <v>144</v>
      </c>
      <c r="D14" s="12">
        <v>1100</v>
      </c>
      <c r="E14" s="12">
        <v>1118</v>
      </c>
      <c r="F14" s="190">
        <v>89.9</v>
      </c>
      <c r="G14" s="12">
        <v>1036</v>
      </c>
      <c r="H14" s="12">
        <v>82</v>
      </c>
      <c r="I14" s="12">
        <v>126</v>
      </c>
    </row>
    <row r="15" spans="1:9" s="1" customFormat="1" ht="21.75" customHeight="1" outlineLevel="2">
      <c r="A15" s="194" t="s">
        <v>297</v>
      </c>
      <c r="B15" s="81" t="s">
        <v>292</v>
      </c>
      <c r="C15" s="189">
        <v>126</v>
      </c>
      <c r="D15" s="189">
        <v>848</v>
      </c>
      <c r="E15" s="189">
        <v>898</v>
      </c>
      <c r="F15" s="190">
        <v>92.2</v>
      </c>
      <c r="G15" s="189">
        <v>813</v>
      </c>
      <c r="H15" s="189">
        <v>85</v>
      </c>
      <c r="I15" s="189">
        <v>76</v>
      </c>
    </row>
    <row r="16" spans="1:9" s="1" customFormat="1" ht="21.75" customHeight="1" outlineLevel="2">
      <c r="A16" s="194" t="s">
        <v>304</v>
      </c>
      <c r="B16" s="81" t="s">
        <v>314</v>
      </c>
      <c r="C16" s="189">
        <v>76</v>
      </c>
      <c r="D16" s="189">
        <v>923</v>
      </c>
      <c r="E16" s="189">
        <v>881</v>
      </c>
      <c r="F16" s="190">
        <f>E16/(C16+D16)*100</f>
        <v>88.18818818818819</v>
      </c>
      <c r="G16" s="189">
        <v>797</v>
      </c>
      <c r="H16" s="189">
        <v>84</v>
      </c>
      <c r="I16" s="189">
        <v>118</v>
      </c>
    </row>
    <row r="17" spans="1:9" s="1" customFormat="1" ht="21.75" customHeight="1" outlineLevel="2">
      <c r="A17" s="194" t="s">
        <v>335</v>
      </c>
      <c r="B17" s="81" t="s">
        <v>315</v>
      </c>
      <c r="C17" s="189">
        <v>118</v>
      </c>
      <c r="D17" s="189">
        <v>856</v>
      </c>
      <c r="E17" s="189">
        <v>867</v>
      </c>
      <c r="F17" s="192">
        <f>E17/(C17+D17)*100</f>
        <v>89.01437371663245</v>
      </c>
      <c r="G17" s="189">
        <v>774</v>
      </c>
      <c r="H17" s="189">
        <v>93</v>
      </c>
      <c r="I17" s="189">
        <v>107</v>
      </c>
    </row>
    <row r="18" spans="1:9" s="1" customFormat="1" ht="21.75" customHeight="1" outlineLevel="2">
      <c r="A18" s="194" t="s">
        <v>353</v>
      </c>
      <c r="B18" s="81" t="s">
        <v>354</v>
      </c>
      <c r="C18" s="189">
        <v>107</v>
      </c>
      <c r="D18" s="189">
        <v>788</v>
      </c>
      <c r="E18" s="189">
        <v>823</v>
      </c>
      <c r="F18" s="192">
        <f>E18/(C18+D18)*100</f>
        <v>91.95530726256983</v>
      </c>
      <c r="G18" s="189">
        <v>735</v>
      </c>
      <c r="H18" s="189">
        <v>88</v>
      </c>
      <c r="I18" s="189">
        <v>72</v>
      </c>
    </row>
    <row r="19" spans="1:9" s="1" customFormat="1" ht="21.75" customHeight="1" outlineLevel="2">
      <c r="A19" s="83"/>
      <c r="B19" s="61"/>
      <c r="C19" s="242" t="s">
        <v>169</v>
      </c>
      <c r="D19" s="243"/>
      <c r="E19" s="244"/>
      <c r="F19" s="244"/>
      <c r="G19" s="244"/>
      <c r="H19" s="244"/>
      <c r="I19" s="244"/>
    </row>
    <row r="20" spans="1:9" s="1" customFormat="1" ht="21.75" customHeight="1">
      <c r="A20" s="134" t="s">
        <v>200</v>
      </c>
      <c r="B20" s="80" t="s">
        <v>37</v>
      </c>
      <c r="C20" s="12">
        <v>0</v>
      </c>
      <c r="D20" s="12">
        <f>D21+D22+D23+D24+D25+D26+D27+D28+D29+D30</f>
        <v>4946</v>
      </c>
      <c r="E20" s="12">
        <f>E21+E22+E23+E24+E25+E26+E27+E28+E29+E30</f>
        <v>5209</v>
      </c>
      <c r="F20" s="12">
        <v>0</v>
      </c>
      <c r="G20" s="12">
        <f>G21+G22+G23+G24+G25+G26+G27+G28+G29+G30</f>
        <v>4731</v>
      </c>
      <c r="H20" s="12">
        <f>H21+H22+H23+H24+H25+H26+H27+H28+H29+H30</f>
        <v>478</v>
      </c>
      <c r="I20" s="12">
        <v>83</v>
      </c>
    </row>
    <row r="21" spans="1:9" s="1" customFormat="1" ht="21.75" customHeight="1">
      <c r="A21" s="188" t="s">
        <v>330</v>
      </c>
      <c r="B21" s="81" t="s">
        <v>38</v>
      </c>
      <c r="C21" s="17">
        <v>299</v>
      </c>
      <c r="D21" s="12">
        <v>690</v>
      </c>
      <c r="E21" s="12">
        <v>845</v>
      </c>
      <c r="F21" s="192">
        <f aca="true" t="shared" si="0" ref="F21:F28">E21/(C21+D21)*100</f>
        <v>85.43983822042466</v>
      </c>
      <c r="G21" s="12">
        <v>778</v>
      </c>
      <c r="H21" s="12">
        <v>67</v>
      </c>
      <c r="I21" s="12">
        <v>144</v>
      </c>
    </row>
    <row r="22" spans="1:9" s="1" customFormat="1" ht="21.75" customHeight="1">
      <c r="A22" s="188" t="s">
        <v>331</v>
      </c>
      <c r="B22" s="81" t="s">
        <v>39</v>
      </c>
      <c r="C22" s="17">
        <v>144</v>
      </c>
      <c r="D22" s="17">
        <v>440</v>
      </c>
      <c r="E22" s="12">
        <v>482</v>
      </c>
      <c r="F22" s="192">
        <f t="shared" si="0"/>
        <v>82.53424657534246</v>
      </c>
      <c r="G22" s="17">
        <v>436</v>
      </c>
      <c r="H22" s="17">
        <v>46</v>
      </c>
      <c r="I22" s="17">
        <v>102</v>
      </c>
    </row>
    <row r="23" spans="1:9" s="1" customFormat="1" ht="21.75" customHeight="1">
      <c r="A23" s="188" t="s">
        <v>332</v>
      </c>
      <c r="B23" s="81" t="s">
        <v>40</v>
      </c>
      <c r="C23" s="17">
        <v>102</v>
      </c>
      <c r="D23" s="17">
        <v>423</v>
      </c>
      <c r="E23" s="12">
        <v>454</v>
      </c>
      <c r="F23" s="192">
        <f t="shared" si="0"/>
        <v>86.47619047619047</v>
      </c>
      <c r="G23" s="17">
        <v>423</v>
      </c>
      <c r="H23" s="17">
        <v>31</v>
      </c>
      <c r="I23" s="17">
        <v>71</v>
      </c>
    </row>
    <row r="24" spans="1:9" s="1" customFormat="1" ht="21.75" customHeight="1">
      <c r="A24" s="188" t="s">
        <v>333</v>
      </c>
      <c r="B24" s="81" t="s">
        <v>41</v>
      </c>
      <c r="C24" s="17">
        <v>71</v>
      </c>
      <c r="D24" s="17">
        <v>513</v>
      </c>
      <c r="E24" s="12">
        <v>520</v>
      </c>
      <c r="F24" s="192">
        <f t="shared" si="0"/>
        <v>89.04109589041096</v>
      </c>
      <c r="G24" s="17">
        <v>474</v>
      </c>
      <c r="H24" s="17">
        <v>46</v>
      </c>
      <c r="I24" s="17">
        <v>64</v>
      </c>
    </row>
    <row r="25" spans="1:9" s="1" customFormat="1" ht="21.75" customHeight="1">
      <c r="A25" s="188" t="s">
        <v>334</v>
      </c>
      <c r="B25" s="81" t="s">
        <v>42</v>
      </c>
      <c r="C25" s="34">
        <v>64</v>
      </c>
      <c r="D25" s="12">
        <v>673</v>
      </c>
      <c r="E25" s="12">
        <v>653</v>
      </c>
      <c r="F25" s="192">
        <f t="shared" si="0"/>
        <v>88.60244233378562</v>
      </c>
      <c r="G25" s="12">
        <v>592</v>
      </c>
      <c r="H25" s="12">
        <v>61</v>
      </c>
      <c r="I25" s="12">
        <v>84</v>
      </c>
    </row>
    <row r="26" spans="1:9" s="1" customFormat="1" ht="21.75" customHeight="1">
      <c r="A26" s="194" t="s">
        <v>249</v>
      </c>
      <c r="B26" s="81" t="s">
        <v>276</v>
      </c>
      <c r="C26" s="34">
        <v>84</v>
      </c>
      <c r="D26" s="12">
        <v>580</v>
      </c>
      <c r="E26" s="12">
        <v>603</v>
      </c>
      <c r="F26" s="192">
        <f t="shared" si="0"/>
        <v>90.8132530120482</v>
      </c>
      <c r="G26" s="12">
        <v>560</v>
      </c>
      <c r="H26" s="12">
        <v>43</v>
      </c>
      <c r="I26" s="12">
        <v>61</v>
      </c>
    </row>
    <row r="27" spans="1:9" s="1" customFormat="1" ht="21.75" customHeight="1">
      <c r="A27" s="194" t="s">
        <v>297</v>
      </c>
      <c r="B27" s="81" t="s">
        <v>292</v>
      </c>
      <c r="C27" s="204">
        <v>61</v>
      </c>
      <c r="D27" s="204">
        <v>391</v>
      </c>
      <c r="E27" s="204">
        <v>419</v>
      </c>
      <c r="F27" s="192">
        <f t="shared" si="0"/>
        <v>92.69911504424779</v>
      </c>
      <c r="G27" s="204">
        <v>371</v>
      </c>
      <c r="H27" s="204">
        <v>48</v>
      </c>
      <c r="I27" s="204">
        <v>33</v>
      </c>
    </row>
    <row r="28" spans="1:9" s="1" customFormat="1" ht="21.75" customHeight="1">
      <c r="A28" s="194" t="s">
        <v>304</v>
      </c>
      <c r="B28" s="81" t="s">
        <v>314</v>
      </c>
      <c r="C28" s="204">
        <v>33</v>
      </c>
      <c r="D28" s="204">
        <v>422</v>
      </c>
      <c r="E28" s="204">
        <v>397</v>
      </c>
      <c r="F28" s="192">
        <f t="shared" si="0"/>
        <v>87.25274725274726</v>
      </c>
      <c r="G28" s="204">
        <v>362</v>
      </c>
      <c r="H28" s="204">
        <v>35</v>
      </c>
      <c r="I28" s="204">
        <v>58</v>
      </c>
    </row>
    <row r="29" spans="1:9" s="1" customFormat="1" ht="21.75" customHeight="1">
      <c r="A29" s="194" t="s">
        <v>355</v>
      </c>
      <c r="B29" s="81" t="s">
        <v>356</v>
      </c>
      <c r="C29" s="204">
        <v>58</v>
      </c>
      <c r="D29" s="204">
        <v>392</v>
      </c>
      <c r="E29" s="204">
        <v>391</v>
      </c>
      <c r="F29" s="192">
        <f>E29/(C29+D29)*100</f>
        <v>86.8888888888889</v>
      </c>
      <c r="G29" s="204">
        <v>347</v>
      </c>
      <c r="H29" s="204">
        <v>44</v>
      </c>
      <c r="I29" s="204">
        <v>59</v>
      </c>
    </row>
    <row r="30" spans="1:9" s="1" customFormat="1" ht="21.75" customHeight="1">
      <c r="A30" s="194" t="s">
        <v>353</v>
      </c>
      <c r="B30" s="117" t="s">
        <v>357</v>
      </c>
      <c r="C30" s="214">
        <v>59</v>
      </c>
      <c r="D30" s="191">
        <v>422</v>
      </c>
      <c r="E30" s="191">
        <v>445</v>
      </c>
      <c r="F30" s="193">
        <f>E30/(C30+D30)*100</f>
        <v>92.51559251559252</v>
      </c>
      <c r="G30" s="191">
        <v>388</v>
      </c>
      <c r="H30" s="191">
        <v>57</v>
      </c>
      <c r="I30" s="191">
        <v>36</v>
      </c>
    </row>
    <row r="31" spans="1:9" s="1" customFormat="1" ht="21.75" customHeight="1">
      <c r="A31" s="15"/>
      <c r="B31" s="15"/>
      <c r="C31" s="15"/>
      <c r="D31" s="15"/>
      <c r="E31" s="15"/>
      <c r="F31" s="15"/>
      <c r="G31" s="15"/>
      <c r="H31" s="15"/>
      <c r="I31" s="15"/>
    </row>
    <row r="32" spans="1:9" s="15" customFormat="1" ht="15" customHeight="1">
      <c r="A32" s="153"/>
      <c r="B32" s="153"/>
      <c r="C32" s="153"/>
      <c r="D32" s="153"/>
      <c r="E32" s="153"/>
      <c r="F32" s="153"/>
      <c r="G32" s="153"/>
      <c r="H32" s="153"/>
      <c r="I32" s="153"/>
    </row>
    <row r="33" spans="1:9" s="1" customFormat="1" ht="18" customHeight="1">
      <c r="A33" s="153"/>
      <c r="B33" s="153"/>
      <c r="C33" s="153"/>
      <c r="D33" s="153"/>
      <c r="E33" s="153"/>
      <c r="F33" s="153"/>
      <c r="G33" s="153"/>
      <c r="H33" s="153"/>
      <c r="I33" s="153"/>
    </row>
    <row r="34" spans="1:9" s="1" customFormat="1" ht="18" customHeight="1">
      <c r="A34" s="153"/>
      <c r="B34" s="153"/>
      <c r="C34" s="153"/>
      <c r="D34" s="153"/>
      <c r="E34" s="153"/>
      <c r="F34" s="153"/>
      <c r="G34" s="153"/>
      <c r="H34" s="153"/>
      <c r="I34" s="153"/>
    </row>
    <row r="35" spans="1:9" s="1" customFormat="1" ht="18" customHeight="1">
      <c r="A35" s="153"/>
      <c r="B35" s="153"/>
      <c r="C35" s="153"/>
      <c r="D35" s="153"/>
      <c r="E35" s="153"/>
      <c r="F35" s="153"/>
      <c r="G35" s="153"/>
      <c r="H35" s="153"/>
      <c r="I35" s="153"/>
    </row>
    <row r="36" s="1" customFormat="1" ht="18" customHeight="1"/>
    <row r="37" spans="1:9" s="1" customFormat="1" ht="18.75" customHeight="1">
      <c r="A37" s="234" t="str">
        <f>"- "&amp;Sheet1!B2&amp;" -"</f>
        <v>- 22 -</v>
      </c>
      <c r="B37" s="234"/>
      <c r="C37" s="234"/>
      <c r="D37" s="234"/>
      <c r="E37" s="234"/>
      <c r="F37" s="234"/>
      <c r="G37" s="234"/>
      <c r="H37" s="234"/>
      <c r="I37" s="234"/>
    </row>
    <row r="38" spans="1:9" s="1" customFormat="1" ht="23.25" customHeight="1">
      <c r="A38" s="251" t="s">
        <v>236</v>
      </c>
      <c r="B38" s="251"/>
      <c r="C38" s="251"/>
      <c r="D38" s="251"/>
      <c r="E38" s="251"/>
      <c r="F38" s="251"/>
      <c r="G38" s="251"/>
      <c r="H38" s="251"/>
      <c r="I38" s="251"/>
    </row>
    <row r="39" spans="1:9" ht="30" customHeight="1">
      <c r="A39" s="252" t="s">
        <v>269</v>
      </c>
      <c r="B39" s="229"/>
      <c r="C39" s="229"/>
      <c r="D39" s="229"/>
      <c r="E39" s="229"/>
      <c r="F39" s="229"/>
      <c r="G39" s="229"/>
      <c r="H39" s="229"/>
      <c r="I39" s="229"/>
    </row>
    <row r="40" spans="2:9" s="8" customFormat="1" ht="12" customHeight="1">
      <c r="B40" s="114"/>
      <c r="C40" s="230"/>
      <c r="D40" s="231"/>
      <c r="E40" s="231"/>
      <c r="F40" s="231"/>
      <c r="G40" s="231"/>
      <c r="H40" s="22"/>
      <c r="I40" s="7" t="s">
        <v>171</v>
      </c>
    </row>
    <row r="41" spans="1:9" s="10" customFormat="1" ht="15" customHeight="1">
      <c r="A41" s="84"/>
      <c r="B41" s="4"/>
      <c r="C41" s="231"/>
      <c r="D41" s="231"/>
      <c r="E41" s="231"/>
      <c r="F41" s="231"/>
      <c r="G41" s="231"/>
      <c r="H41" s="142"/>
      <c r="I41" s="5" t="s">
        <v>35</v>
      </c>
    </row>
    <row r="42" spans="1:9" s="10" customFormat="1" ht="30.75" customHeight="1">
      <c r="A42" s="256" t="s">
        <v>52</v>
      </c>
      <c r="B42" s="237" t="s">
        <v>53</v>
      </c>
      <c r="C42" s="235" t="s">
        <v>197</v>
      </c>
      <c r="D42" s="235" t="s">
        <v>198</v>
      </c>
      <c r="E42" s="239" t="s">
        <v>265</v>
      </c>
      <c r="F42" s="240"/>
      <c r="G42" s="240"/>
      <c r="H42" s="241"/>
      <c r="I42" s="254" t="s">
        <v>51</v>
      </c>
    </row>
    <row r="43" spans="1:9" ht="59.25" customHeight="1">
      <c r="A43" s="257"/>
      <c r="B43" s="238"/>
      <c r="C43" s="236"/>
      <c r="D43" s="236"/>
      <c r="E43" s="67" t="s">
        <v>216</v>
      </c>
      <c r="F43" s="67" t="s">
        <v>199</v>
      </c>
      <c r="G43" s="67" t="s">
        <v>168</v>
      </c>
      <c r="H43" s="67" t="s">
        <v>189</v>
      </c>
      <c r="I43" s="255"/>
    </row>
    <row r="44" spans="1:9" ht="21.75" customHeight="1">
      <c r="A44" s="119"/>
      <c r="B44" s="118"/>
      <c r="C44" s="242" t="s">
        <v>228</v>
      </c>
      <c r="D44" s="243"/>
      <c r="E44" s="244"/>
      <c r="F44" s="245"/>
      <c r="G44" s="244"/>
      <c r="H44" s="244"/>
      <c r="I44" s="244"/>
    </row>
    <row r="45" spans="1:9" ht="21.75" customHeight="1">
      <c r="A45" s="134" t="s">
        <v>200</v>
      </c>
      <c r="B45" s="81" t="s">
        <v>37</v>
      </c>
      <c r="C45" s="12">
        <v>0</v>
      </c>
      <c r="D45" s="12">
        <f>D46+D47+D48+D49+D50+D51+D52+D53+D54+D55</f>
        <v>147</v>
      </c>
      <c r="E45" s="12">
        <f>E46+E47+E48+E49+E50+E51+E52+E53+E54+E55</f>
        <v>149</v>
      </c>
      <c r="F45" s="12">
        <v>0</v>
      </c>
      <c r="G45" s="12">
        <f>G46+G47+G48+G49+G50+G51+G52+G53+G54+G55</f>
        <v>123</v>
      </c>
      <c r="H45" s="12">
        <f>H46+H47+H48+H49+H50+H51+H52+H53+H54+H55</f>
        <v>26</v>
      </c>
      <c r="I45" s="12">
        <v>4</v>
      </c>
    </row>
    <row r="46" spans="1:9" ht="22.5" customHeight="1">
      <c r="A46" s="188" t="s">
        <v>330</v>
      </c>
      <c r="B46" s="81" t="s">
        <v>38</v>
      </c>
      <c r="C46" s="17">
        <v>3</v>
      </c>
      <c r="D46" s="17">
        <v>12</v>
      </c>
      <c r="E46" s="12">
        <v>13</v>
      </c>
      <c r="F46" s="190">
        <v>86.66666666666667</v>
      </c>
      <c r="G46" s="17">
        <v>11</v>
      </c>
      <c r="H46" s="17">
        <v>2</v>
      </c>
      <c r="I46" s="17">
        <v>2</v>
      </c>
    </row>
    <row r="47" spans="1:9" ht="21.75" customHeight="1">
      <c r="A47" s="188" t="s">
        <v>331</v>
      </c>
      <c r="B47" s="81" t="s">
        <v>39</v>
      </c>
      <c r="C47" s="17">
        <v>2</v>
      </c>
      <c r="D47" s="17">
        <v>26</v>
      </c>
      <c r="E47" s="12">
        <v>25</v>
      </c>
      <c r="F47" s="190">
        <v>89.28571428571429</v>
      </c>
      <c r="G47" s="17">
        <v>16</v>
      </c>
      <c r="H47" s="17">
        <v>9</v>
      </c>
      <c r="I47" s="17">
        <v>3</v>
      </c>
    </row>
    <row r="48" spans="1:9" ht="21.75" customHeight="1">
      <c r="A48" s="188" t="s">
        <v>332</v>
      </c>
      <c r="B48" s="81" t="s">
        <v>40</v>
      </c>
      <c r="C48" s="17">
        <v>3</v>
      </c>
      <c r="D48" s="17">
        <v>25</v>
      </c>
      <c r="E48" s="12">
        <v>28</v>
      </c>
      <c r="F48" s="190">
        <v>100</v>
      </c>
      <c r="G48" s="17">
        <v>19</v>
      </c>
      <c r="H48" s="17">
        <v>9</v>
      </c>
      <c r="I48" s="17">
        <v>0</v>
      </c>
    </row>
    <row r="49" spans="1:9" ht="21.75" customHeight="1">
      <c r="A49" s="188" t="s">
        <v>333</v>
      </c>
      <c r="B49" s="81" t="s">
        <v>41</v>
      </c>
      <c r="C49" s="17">
        <v>0</v>
      </c>
      <c r="D49" s="17">
        <v>21</v>
      </c>
      <c r="E49" s="12">
        <v>17</v>
      </c>
      <c r="F49" s="190">
        <v>80.95238095238095</v>
      </c>
      <c r="G49" s="17">
        <v>16</v>
      </c>
      <c r="H49" s="17">
        <v>1</v>
      </c>
      <c r="I49" s="17">
        <v>4</v>
      </c>
    </row>
    <row r="50" spans="1:9" ht="21.75" customHeight="1">
      <c r="A50" s="188" t="s">
        <v>334</v>
      </c>
      <c r="B50" s="81" t="s">
        <v>42</v>
      </c>
      <c r="C50" s="12">
        <v>4</v>
      </c>
      <c r="D50" s="12">
        <v>14</v>
      </c>
      <c r="E50" s="12">
        <v>14</v>
      </c>
      <c r="F50" s="192">
        <v>77.77777777777779</v>
      </c>
      <c r="G50" s="12">
        <v>14</v>
      </c>
      <c r="H50" s="12">
        <v>0</v>
      </c>
      <c r="I50" s="12">
        <v>4</v>
      </c>
    </row>
    <row r="51" spans="1:9" ht="21.75" customHeight="1">
      <c r="A51" s="194" t="s">
        <v>249</v>
      </c>
      <c r="B51" s="81" t="s">
        <v>276</v>
      </c>
      <c r="C51" s="12">
        <v>4</v>
      </c>
      <c r="D51" s="12">
        <v>12</v>
      </c>
      <c r="E51" s="12">
        <v>16</v>
      </c>
      <c r="F51" s="192">
        <v>100</v>
      </c>
      <c r="G51" s="12">
        <v>11</v>
      </c>
      <c r="H51" s="12">
        <v>5</v>
      </c>
      <c r="I51" s="12">
        <v>0</v>
      </c>
    </row>
    <row r="52" spans="1:9" ht="21.75" customHeight="1">
      <c r="A52" s="194" t="s">
        <v>297</v>
      </c>
      <c r="B52" s="81" t="s">
        <v>292</v>
      </c>
      <c r="C52" s="189">
        <v>0</v>
      </c>
      <c r="D52" s="189">
        <v>11</v>
      </c>
      <c r="E52" s="189">
        <v>11</v>
      </c>
      <c r="F52" s="192">
        <v>100</v>
      </c>
      <c r="G52" s="189">
        <v>11</v>
      </c>
      <c r="H52" s="189">
        <v>0</v>
      </c>
      <c r="I52" s="189">
        <v>0</v>
      </c>
    </row>
    <row r="53" spans="1:29" s="86" customFormat="1" ht="21.75" customHeight="1">
      <c r="A53" s="194" t="s">
        <v>304</v>
      </c>
      <c r="B53" s="81" t="s">
        <v>314</v>
      </c>
      <c r="C53" s="189">
        <v>0</v>
      </c>
      <c r="D53" s="189">
        <v>7</v>
      </c>
      <c r="E53" s="189">
        <v>7</v>
      </c>
      <c r="F53" s="192">
        <v>100</v>
      </c>
      <c r="G53" s="189">
        <v>7</v>
      </c>
      <c r="H53" s="189">
        <v>0</v>
      </c>
      <c r="I53" s="189">
        <v>0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</row>
    <row r="54" spans="1:9" s="18" customFormat="1" ht="21.75" customHeight="1">
      <c r="A54" s="194" t="s">
        <v>335</v>
      </c>
      <c r="B54" s="81" t="s">
        <v>315</v>
      </c>
      <c r="C54" s="189">
        <v>0</v>
      </c>
      <c r="D54" s="189">
        <v>13</v>
      </c>
      <c r="E54" s="189">
        <v>13</v>
      </c>
      <c r="F54" s="192">
        <v>100</v>
      </c>
      <c r="G54" s="189">
        <v>13</v>
      </c>
      <c r="H54" s="189">
        <v>0</v>
      </c>
      <c r="I54" s="189">
        <v>0</v>
      </c>
    </row>
    <row r="55" spans="1:9" s="15" customFormat="1" ht="21.75" customHeight="1">
      <c r="A55" s="194" t="s">
        <v>353</v>
      </c>
      <c r="B55" s="81" t="s">
        <v>357</v>
      </c>
      <c r="C55" s="189">
        <v>0</v>
      </c>
      <c r="D55" s="189">
        <v>6</v>
      </c>
      <c r="E55" s="189">
        <v>5</v>
      </c>
      <c r="F55" s="192">
        <f>E55/(D55+C55)*100</f>
        <v>83.33333333333334</v>
      </c>
      <c r="G55" s="189">
        <v>5</v>
      </c>
      <c r="H55" s="189">
        <v>0</v>
      </c>
      <c r="I55" s="189">
        <v>1</v>
      </c>
    </row>
    <row r="56" spans="1:9" ht="21.75" customHeight="1">
      <c r="A56" s="37"/>
      <c r="B56" s="14"/>
      <c r="C56" s="227" t="s">
        <v>360</v>
      </c>
      <c r="D56" s="228"/>
      <c r="E56" s="228"/>
      <c r="F56" s="228"/>
      <c r="G56" s="228"/>
      <c r="H56" s="228"/>
      <c r="I56" s="228"/>
    </row>
    <row r="57" spans="1:9" ht="21.75" customHeight="1">
      <c r="A57" s="134" t="s">
        <v>200</v>
      </c>
      <c r="B57" s="80" t="s">
        <v>37</v>
      </c>
      <c r="C57" s="12">
        <v>0</v>
      </c>
      <c r="D57" s="12">
        <f>D58+D59+D60+D61+D62+D63+D64+D65+D66+D67</f>
        <v>4707</v>
      </c>
      <c r="E57" s="12">
        <f>E58+E59+E60+E61+E62+E63+E64+E65+E66+E67</f>
        <v>4752</v>
      </c>
      <c r="F57" s="12">
        <v>0</v>
      </c>
      <c r="G57" s="12">
        <f>G58+G59+G60+G61+G62+G63+G64+G65+G66+G67</f>
        <v>4400</v>
      </c>
      <c r="H57" s="12">
        <f>H58+H59+H60+H61+H62+H63+H64+H65+H66+H67</f>
        <v>352</v>
      </c>
      <c r="I57" s="12">
        <v>55</v>
      </c>
    </row>
    <row r="58" spans="1:9" ht="21.75" customHeight="1">
      <c r="A58" s="188" t="s">
        <v>330</v>
      </c>
      <c r="B58" s="81" t="s">
        <v>38</v>
      </c>
      <c r="C58" s="12">
        <v>80</v>
      </c>
      <c r="D58" s="12">
        <v>547</v>
      </c>
      <c r="E58" s="12">
        <v>536</v>
      </c>
      <c r="F58" s="190">
        <v>85.48644338118022</v>
      </c>
      <c r="G58" s="12">
        <v>507</v>
      </c>
      <c r="H58" s="12">
        <v>29</v>
      </c>
      <c r="I58" s="12">
        <v>91</v>
      </c>
    </row>
    <row r="59" spans="1:9" ht="21.75" customHeight="1">
      <c r="A59" s="188" t="s">
        <v>331</v>
      </c>
      <c r="B59" s="81" t="s">
        <v>39</v>
      </c>
      <c r="C59" s="12">
        <v>91</v>
      </c>
      <c r="D59" s="12">
        <v>443</v>
      </c>
      <c r="E59" s="12">
        <v>460</v>
      </c>
      <c r="F59" s="190">
        <v>86.14232209737828</v>
      </c>
      <c r="G59" s="12">
        <v>420</v>
      </c>
      <c r="H59" s="12">
        <v>40</v>
      </c>
      <c r="I59" s="12">
        <v>74</v>
      </c>
    </row>
    <row r="60" spans="1:9" ht="21.75" customHeight="1">
      <c r="A60" s="188" t="s">
        <v>332</v>
      </c>
      <c r="B60" s="81" t="s">
        <v>40</v>
      </c>
      <c r="C60" s="12">
        <v>74</v>
      </c>
      <c r="D60" s="12">
        <v>449</v>
      </c>
      <c r="E60" s="12">
        <v>465</v>
      </c>
      <c r="F60" s="190">
        <v>88.91013384321224</v>
      </c>
      <c r="G60" s="12">
        <v>444</v>
      </c>
      <c r="H60" s="12">
        <v>21</v>
      </c>
      <c r="I60" s="12">
        <v>58</v>
      </c>
    </row>
    <row r="61" spans="1:9" ht="21.75" customHeight="1">
      <c r="A61" s="188" t="s">
        <v>333</v>
      </c>
      <c r="B61" s="81" t="s">
        <v>41</v>
      </c>
      <c r="C61" s="12">
        <v>58</v>
      </c>
      <c r="D61" s="12">
        <v>538</v>
      </c>
      <c r="E61" s="12">
        <v>531</v>
      </c>
      <c r="F61" s="190">
        <v>89.09395973154362</v>
      </c>
      <c r="G61" s="12">
        <v>501</v>
      </c>
      <c r="H61" s="12">
        <v>30</v>
      </c>
      <c r="I61" s="12">
        <v>65</v>
      </c>
    </row>
    <row r="62" spans="1:9" ht="21.75" customHeight="1">
      <c r="A62" s="188" t="s">
        <v>334</v>
      </c>
      <c r="B62" s="81" t="s">
        <v>42</v>
      </c>
      <c r="C62" s="34">
        <v>65</v>
      </c>
      <c r="D62" s="12">
        <v>471</v>
      </c>
      <c r="E62" s="12">
        <v>480</v>
      </c>
      <c r="F62" s="192">
        <v>89.55223880597015</v>
      </c>
      <c r="G62" s="12">
        <v>448</v>
      </c>
      <c r="H62" s="12">
        <v>32</v>
      </c>
      <c r="I62" s="12">
        <v>56</v>
      </c>
    </row>
    <row r="63" spans="1:9" ht="21.75" customHeight="1">
      <c r="A63" s="194" t="s">
        <v>249</v>
      </c>
      <c r="B63" s="81" t="s">
        <v>276</v>
      </c>
      <c r="C63" s="12">
        <v>56</v>
      </c>
      <c r="D63" s="12">
        <v>508</v>
      </c>
      <c r="E63" s="12">
        <v>499</v>
      </c>
      <c r="F63" s="192">
        <v>88.5</v>
      </c>
      <c r="G63" s="12">
        <v>465</v>
      </c>
      <c r="H63" s="12">
        <v>34</v>
      </c>
      <c r="I63" s="12">
        <v>65</v>
      </c>
    </row>
    <row r="64" spans="1:9" ht="21.75" customHeight="1">
      <c r="A64" s="194" t="s">
        <v>297</v>
      </c>
      <c r="B64" s="81" t="s">
        <v>292</v>
      </c>
      <c r="C64" s="204">
        <v>65</v>
      </c>
      <c r="D64" s="204">
        <v>446</v>
      </c>
      <c r="E64" s="204">
        <v>468</v>
      </c>
      <c r="F64" s="192">
        <v>91.6</v>
      </c>
      <c r="G64" s="204">
        <v>431</v>
      </c>
      <c r="H64" s="204">
        <v>37</v>
      </c>
      <c r="I64" s="204">
        <v>43</v>
      </c>
    </row>
    <row r="65" spans="1:9" ht="21.75" customHeight="1">
      <c r="A65" s="194" t="s">
        <v>304</v>
      </c>
      <c r="B65" s="81" t="s">
        <v>314</v>
      </c>
      <c r="C65" s="204">
        <v>43</v>
      </c>
      <c r="D65" s="204">
        <v>494</v>
      </c>
      <c r="E65" s="204">
        <v>477</v>
      </c>
      <c r="F65" s="192">
        <f>477/(43+494)*100</f>
        <v>88.8268156424581</v>
      </c>
      <c r="G65" s="204">
        <v>428</v>
      </c>
      <c r="H65" s="204">
        <v>49</v>
      </c>
      <c r="I65" s="204">
        <v>60</v>
      </c>
    </row>
    <row r="66" spans="1:9" ht="21.75" customHeight="1">
      <c r="A66" s="194" t="s">
        <v>355</v>
      </c>
      <c r="B66" s="81" t="s">
        <v>356</v>
      </c>
      <c r="C66" s="204">
        <v>60</v>
      </c>
      <c r="D66" s="204">
        <v>451</v>
      </c>
      <c r="E66" s="204">
        <v>463</v>
      </c>
      <c r="F66" s="192">
        <v>90.6</v>
      </c>
      <c r="G66" s="204">
        <v>414</v>
      </c>
      <c r="H66" s="204">
        <v>49</v>
      </c>
      <c r="I66" s="204">
        <v>48</v>
      </c>
    </row>
    <row r="67" spans="1:9" ht="21.75" customHeight="1">
      <c r="A67" s="194" t="s">
        <v>353</v>
      </c>
      <c r="B67" s="103" t="s">
        <v>357</v>
      </c>
      <c r="C67" s="214">
        <v>48</v>
      </c>
      <c r="D67" s="191">
        <v>360</v>
      </c>
      <c r="E67" s="191">
        <v>373</v>
      </c>
      <c r="F67" s="193">
        <f>E67/(D67+C67)*100</f>
        <v>91.42156862745098</v>
      </c>
      <c r="G67" s="191">
        <v>342</v>
      </c>
      <c r="H67" s="191">
        <v>31</v>
      </c>
      <c r="I67" s="191">
        <v>35</v>
      </c>
    </row>
    <row r="68" spans="1:9" ht="21.75" customHeight="1">
      <c r="A68" s="82" t="s">
        <v>43</v>
      </c>
      <c r="B68" s="253" t="s">
        <v>230</v>
      </c>
      <c r="C68" s="253"/>
      <c r="D68" s="253"/>
      <c r="E68" s="253"/>
      <c r="F68" s="253"/>
      <c r="G68" s="253"/>
      <c r="H68" s="253"/>
      <c r="I68" s="253"/>
    </row>
    <row r="69" spans="1:9" ht="21.75" customHeight="1">
      <c r="A69" s="156" t="s">
        <v>245</v>
      </c>
      <c r="B69" s="226" t="s">
        <v>267</v>
      </c>
      <c r="C69" s="226"/>
      <c r="D69" s="226"/>
      <c r="E69" s="226"/>
      <c r="F69" s="226"/>
      <c r="G69" s="226"/>
      <c r="H69" s="226"/>
      <c r="I69" s="226"/>
    </row>
    <row r="70" spans="1:9" ht="22.5" customHeight="1">
      <c r="A70" s="123"/>
      <c r="B70" s="226" t="s">
        <v>268</v>
      </c>
      <c r="C70" s="226"/>
      <c r="D70" s="226"/>
      <c r="E70" s="226"/>
      <c r="F70" s="226"/>
      <c r="G70" s="226"/>
      <c r="H70" s="226"/>
      <c r="I70" s="226"/>
    </row>
    <row r="74" spans="1:9" ht="18.75" customHeight="1">
      <c r="A74" s="250" t="str">
        <f>"- "&amp;Sheet1!C2&amp;" -"</f>
        <v>- 23 -</v>
      </c>
      <c r="B74" s="250"/>
      <c r="C74" s="250"/>
      <c r="D74" s="250"/>
      <c r="E74" s="250"/>
      <c r="F74" s="250"/>
      <c r="G74" s="250"/>
      <c r="H74" s="250"/>
      <c r="I74" s="250"/>
    </row>
    <row r="75" ht="17.25" customHeight="1"/>
  </sheetData>
  <sheetProtection/>
  <mergeCells count="29">
    <mergeCell ref="A74:I74"/>
    <mergeCell ref="C41:G41"/>
    <mergeCell ref="C42:C43"/>
    <mergeCell ref="B69:I69"/>
    <mergeCell ref="A38:I38"/>
    <mergeCell ref="A39:I39"/>
    <mergeCell ref="B68:I68"/>
    <mergeCell ref="C40:G40"/>
    <mergeCell ref="I42:I43"/>
    <mergeCell ref="A42:A43"/>
    <mergeCell ref="E5:H5"/>
    <mergeCell ref="D5:D6"/>
    <mergeCell ref="C44:I44"/>
    <mergeCell ref="C7:I7"/>
    <mergeCell ref="D42:D43"/>
    <mergeCell ref="B42:B43"/>
    <mergeCell ref="E42:H42"/>
    <mergeCell ref="I5:I6"/>
    <mergeCell ref="C19:I19"/>
    <mergeCell ref="B70:I70"/>
    <mergeCell ref="C56:I56"/>
    <mergeCell ref="A1:I1"/>
    <mergeCell ref="A2:I2"/>
    <mergeCell ref="C3:G3"/>
    <mergeCell ref="A5:A6"/>
    <mergeCell ref="C4:G4"/>
    <mergeCell ref="A37:I37"/>
    <mergeCell ref="C5:C6"/>
    <mergeCell ref="B5:B6"/>
  </mergeCells>
  <printOptions/>
  <pageMargins left="0.6299212598425197" right="0.3937007874015748" top="0.59375" bottom="0.010416666666666666" header="0.5118110236220472" footer="0.7086614173228347"/>
  <pageSetup horizontalDpi="600" verticalDpi="600" orientation="portrait" paperSize="9" scale="99" r:id="rId1"/>
  <rowBreaks count="1" manualBreakCount="1">
    <brk id="3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R49"/>
  <sheetViews>
    <sheetView zoomScale="85" zoomScaleNormal="85" zoomScalePageLayoutView="0" workbookViewId="0" topLeftCell="A1">
      <selection activeCell="F6" sqref="F6:S6"/>
    </sheetView>
  </sheetViews>
  <sheetFormatPr defaultColWidth="9.00390625" defaultRowHeight="16.5"/>
  <cols>
    <col min="1" max="1" width="6.375" style="69" customWidth="1"/>
    <col min="2" max="2" width="9.50390625" style="69" customWidth="1"/>
    <col min="3" max="3" width="10.25390625" style="69" customWidth="1"/>
    <col min="4" max="4" width="11.00390625" style="69" customWidth="1"/>
    <col min="5" max="5" width="9.125" style="69" customWidth="1"/>
    <col min="6" max="14" width="8.75390625" style="69" customWidth="1"/>
    <col min="15" max="15" width="9.00390625" style="69" customWidth="1"/>
    <col min="16" max="16" width="9.50390625" style="69" customWidth="1"/>
    <col min="17" max="17" width="10.125" style="69" customWidth="1"/>
    <col min="18" max="18" width="10.00390625" style="69" customWidth="1"/>
    <col min="19" max="19" width="10.125" style="69" customWidth="1"/>
    <col min="20" max="16384" width="9.00390625" style="69" customWidth="1"/>
  </cols>
  <sheetData>
    <row r="1" spans="1:19" s="78" customFormat="1" ht="21.75" customHeight="1">
      <c r="A1" s="305" t="s">
        <v>25</v>
      </c>
      <c r="B1" s="305"/>
      <c r="C1" s="305"/>
      <c r="D1" s="305"/>
      <c r="E1" s="305"/>
      <c r="F1" s="305"/>
      <c r="G1" s="305"/>
      <c r="H1" s="305"/>
      <c r="I1" s="305"/>
      <c r="J1" s="305"/>
      <c r="K1" s="305" t="s">
        <v>26</v>
      </c>
      <c r="L1" s="305"/>
      <c r="M1" s="305"/>
      <c r="N1" s="305"/>
      <c r="O1" s="305"/>
      <c r="P1" s="305"/>
      <c r="Q1" s="305"/>
      <c r="R1" s="305"/>
      <c r="S1" s="305"/>
    </row>
    <row r="2" spans="1:19" ht="12" customHeight="1">
      <c r="A2" s="38"/>
      <c r="B2" s="38"/>
      <c r="C2" s="38"/>
      <c r="D2" s="38"/>
      <c r="E2" s="38"/>
      <c r="F2" s="38"/>
      <c r="G2" s="38"/>
      <c r="H2" s="38"/>
      <c r="I2" s="38"/>
      <c r="J2" s="3"/>
      <c r="K2" s="3"/>
      <c r="L2" s="38"/>
      <c r="M2" s="38"/>
      <c r="N2" s="38"/>
      <c r="O2" s="38"/>
      <c r="P2" s="38"/>
      <c r="Q2" s="38"/>
      <c r="R2" s="38"/>
      <c r="S2" s="38"/>
    </row>
    <row r="3" spans="1:19" s="77" customFormat="1" ht="15" customHeight="1">
      <c r="A3" s="55"/>
      <c r="B3" s="55"/>
      <c r="C3" s="231"/>
      <c r="D3" s="231"/>
      <c r="E3" s="231"/>
      <c r="F3" s="231"/>
      <c r="G3" s="231"/>
      <c r="H3" s="231"/>
      <c r="I3" s="231"/>
      <c r="J3" s="5" t="s">
        <v>97</v>
      </c>
      <c r="K3" s="8"/>
      <c r="L3" s="380"/>
      <c r="M3" s="380"/>
      <c r="N3" s="380"/>
      <c r="O3" s="380"/>
      <c r="P3" s="380"/>
      <c r="Q3" s="380"/>
      <c r="R3" s="380"/>
      <c r="S3" s="108" t="s">
        <v>72</v>
      </c>
    </row>
    <row r="4" spans="1:19" s="35" customFormat="1" ht="4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s="42" customFormat="1" ht="27.75" customHeight="1">
      <c r="A5" s="381"/>
      <c r="B5" s="381"/>
      <c r="C5" s="382"/>
      <c r="D5" s="343" t="s">
        <v>98</v>
      </c>
      <c r="E5" s="343" t="s">
        <v>8</v>
      </c>
      <c r="F5" s="315" t="s">
        <v>27</v>
      </c>
      <c r="G5" s="385"/>
      <c r="H5" s="385"/>
      <c r="I5" s="385"/>
      <c r="J5" s="385"/>
      <c r="K5" s="360" t="s">
        <v>9</v>
      </c>
      <c r="L5" s="385"/>
      <c r="M5" s="385"/>
      <c r="N5" s="385"/>
      <c r="O5" s="386"/>
      <c r="P5" s="315" t="s">
        <v>99</v>
      </c>
      <c r="Q5" s="360"/>
      <c r="R5" s="360"/>
      <c r="S5" s="360"/>
    </row>
    <row r="6" spans="1:19" s="42" customFormat="1" ht="78.75" customHeight="1">
      <c r="A6" s="383"/>
      <c r="B6" s="383"/>
      <c r="C6" s="384"/>
      <c r="D6" s="344"/>
      <c r="E6" s="344"/>
      <c r="F6" s="92" t="s">
        <v>104</v>
      </c>
      <c r="G6" s="92" t="s">
        <v>127</v>
      </c>
      <c r="H6" s="92" t="s">
        <v>106</v>
      </c>
      <c r="I6" s="46" t="s">
        <v>107</v>
      </c>
      <c r="J6" s="46" t="s">
        <v>108</v>
      </c>
      <c r="K6" s="92" t="s">
        <v>109</v>
      </c>
      <c r="L6" s="92" t="s">
        <v>110</v>
      </c>
      <c r="M6" s="92" t="s">
        <v>111</v>
      </c>
      <c r="N6" s="92" t="s">
        <v>112</v>
      </c>
      <c r="O6" s="45" t="s">
        <v>113</v>
      </c>
      <c r="P6" s="89" t="s">
        <v>2</v>
      </c>
      <c r="Q6" s="88" t="s">
        <v>3</v>
      </c>
      <c r="R6" s="88" t="s">
        <v>5</v>
      </c>
      <c r="S6" s="91" t="s">
        <v>82</v>
      </c>
    </row>
    <row r="7" spans="1:44" s="73" customFormat="1" ht="13.5" customHeight="1">
      <c r="A7" s="107"/>
      <c r="B7" s="343"/>
      <c r="C7" s="105" t="s">
        <v>10</v>
      </c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</row>
    <row r="8" spans="1:44" s="73" customFormat="1" ht="13.5" customHeight="1">
      <c r="A8" s="102"/>
      <c r="B8" s="365"/>
      <c r="C8" s="93" t="s">
        <v>11</v>
      </c>
      <c r="D8" s="34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</row>
    <row r="9" spans="1:44" s="73" customFormat="1" ht="13.5" customHeight="1">
      <c r="A9" s="102"/>
      <c r="B9" s="344"/>
      <c r="C9" s="106" t="s">
        <v>12</v>
      </c>
      <c r="D9" s="3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</row>
    <row r="10" spans="1:19" s="73" customFormat="1" ht="13.5" customHeight="1">
      <c r="A10" s="102"/>
      <c r="B10" s="237"/>
      <c r="C10" s="105" t="s">
        <v>10</v>
      </c>
      <c r="D10" s="4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s="73" customFormat="1" ht="13.5" customHeight="1">
      <c r="A11" s="102"/>
      <c r="B11" s="268"/>
      <c r="C11" s="93" t="s">
        <v>11</v>
      </c>
      <c r="D11" s="54"/>
      <c r="E11" s="44"/>
      <c r="F11" s="50"/>
      <c r="G11" s="44"/>
      <c r="H11" s="44"/>
      <c r="I11" s="44"/>
      <c r="J11" s="51"/>
      <c r="K11" s="50"/>
      <c r="L11" s="50"/>
      <c r="M11" s="50"/>
      <c r="N11" s="50"/>
      <c r="O11" s="50"/>
      <c r="P11" s="50"/>
      <c r="Q11" s="50"/>
      <c r="R11" s="50"/>
      <c r="S11" s="50"/>
    </row>
    <row r="12" spans="1:19" s="73" customFormat="1" ht="13.5" customHeight="1">
      <c r="A12" s="102"/>
      <c r="B12" s="238"/>
      <c r="C12" s="106" t="s">
        <v>12</v>
      </c>
      <c r="D12" s="54"/>
      <c r="E12" s="44"/>
      <c r="F12" s="50"/>
      <c r="G12" s="44"/>
      <c r="H12" s="44"/>
      <c r="I12" s="44"/>
      <c r="J12" s="51"/>
      <c r="K12" s="50"/>
      <c r="L12" s="50"/>
      <c r="M12" s="50"/>
      <c r="N12" s="50"/>
      <c r="O12" s="50"/>
      <c r="P12" s="50"/>
      <c r="Q12" s="50"/>
      <c r="R12" s="50"/>
      <c r="S12" s="50"/>
    </row>
    <row r="13" spans="1:19" s="73" customFormat="1" ht="13.5" customHeight="1">
      <c r="A13" s="102"/>
      <c r="B13" s="237"/>
      <c r="C13" s="105" t="s">
        <v>10</v>
      </c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s="73" customFormat="1" ht="13.5" customHeight="1">
      <c r="A14" s="102"/>
      <c r="B14" s="268"/>
      <c r="C14" s="93" t="s">
        <v>11</v>
      </c>
      <c r="D14" s="54"/>
      <c r="E14" s="44"/>
      <c r="F14" s="50"/>
      <c r="G14" s="44"/>
      <c r="H14" s="44"/>
      <c r="I14" s="44"/>
      <c r="J14" s="51"/>
      <c r="K14" s="50"/>
      <c r="L14" s="50"/>
      <c r="M14" s="50"/>
      <c r="N14" s="50"/>
      <c r="O14" s="50"/>
      <c r="P14" s="50"/>
      <c r="Q14" s="50"/>
      <c r="R14" s="50"/>
      <c r="S14" s="50"/>
    </row>
    <row r="15" spans="1:19" s="73" customFormat="1" ht="13.5" customHeight="1">
      <c r="A15" s="102"/>
      <c r="B15" s="238"/>
      <c r="C15" s="106" t="s">
        <v>12</v>
      </c>
      <c r="D15" s="54"/>
      <c r="E15" s="44"/>
      <c r="F15" s="50"/>
      <c r="G15" s="44"/>
      <c r="H15" s="44"/>
      <c r="I15" s="44"/>
      <c r="J15" s="51"/>
      <c r="K15" s="50"/>
      <c r="L15" s="50"/>
      <c r="M15" s="50"/>
      <c r="N15" s="50"/>
      <c r="O15" s="50"/>
      <c r="P15" s="50"/>
      <c r="Q15" s="50"/>
      <c r="R15" s="50"/>
      <c r="S15" s="50"/>
    </row>
    <row r="16" spans="1:19" s="73" customFormat="1" ht="13.5" customHeight="1">
      <c r="A16" s="102"/>
      <c r="B16" s="237"/>
      <c r="C16" s="105" t="s">
        <v>10</v>
      </c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s="73" customFormat="1" ht="13.5" customHeight="1">
      <c r="A17" s="102"/>
      <c r="B17" s="268"/>
      <c r="C17" s="93" t="s">
        <v>11</v>
      </c>
      <c r="D17" s="5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s="73" customFormat="1" ht="13.5" customHeight="1">
      <c r="A18" s="102"/>
      <c r="B18" s="268"/>
      <c r="C18" s="106" t="s">
        <v>12</v>
      </c>
      <c r="D18" s="5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s="73" customFormat="1" ht="13.5" customHeight="1">
      <c r="A19" s="102"/>
      <c r="B19" s="237"/>
      <c r="C19" s="105" t="s">
        <v>10</v>
      </c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s="73" customFormat="1" ht="13.5" customHeight="1">
      <c r="A20" s="102"/>
      <c r="B20" s="268"/>
      <c r="C20" s="93" t="s">
        <v>11</v>
      </c>
      <c r="D20" s="54"/>
      <c r="E20" s="44"/>
      <c r="F20" s="50"/>
      <c r="G20" s="44"/>
      <c r="H20" s="44"/>
      <c r="I20" s="44"/>
      <c r="J20" s="51"/>
      <c r="K20" s="50"/>
      <c r="L20" s="50"/>
      <c r="M20" s="50"/>
      <c r="N20" s="50"/>
      <c r="O20" s="50"/>
      <c r="P20" s="50"/>
      <c r="Q20" s="50"/>
      <c r="R20" s="50"/>
      <c r="S20" s="50"/>
    </row>
    <row r="21" spans="1:19" s="73" customFormat="1" ht="13.5" customHeight="1">
      <c r="A21" s="102"/>
      <c r="B21" s="268"/>
      <c r="C21" s="106" t="s">
        <v>12</v>
      </c>
      <c r="D21" s="54"/>
      <c r="E21" s="44"/>
      <c r="F21" s="50"/>
      <c r="G21" s="44"/>
      <c r="H21" s="44"/>
      <c r="I21" s="44"/>
      <c r="J21" s="51"/>
      <c r="K21" s="50"/>
      <c r="L21" s="50"/>
      <c r="M21" s="50"/>
      <c r="N21" s="50"/>
      <c r="O21" s="50"/>
      <c r="P21" s="50"/>
      <c r="Q21" s="50"/>
      <c r="R21" s="50"/>
      <c r="S21" s="50"/>
    </row>
    <row r="22" spans="1:19" s="73" customFormat="1" ht="13.5" customHeight="1">
      <c r="A22" s="102"/>
      <c r="B22" s="237"/>
      <c r="C22" s="105" t="s">
        <v>10</v>
      </c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s="73" customFormat="1" ht="13.5" customHeight="1">
      <c r="A23" s="102"/>
      <c r="B23" s="268"/>
      <c r="C23" s="93" t="s">
        <v>11</v>
      </c>
      <c r="D23" s="54"/>
      <c r="E23" s="44"/>
      <c r="F23" s="50"/>
      <c r="G23" s="44"/>
      <c r="H23" s="44"/>
      <c r="I23" s="44"/>
      <c r="J23" s="51"/>
      <c r="K23" s="50"/>
      <c r="L23" s="50"/>
      <c r="M23" s="50"/>
      <c r="N23" s="50"/>
      <c r="O23" s="50"/>
      <c r="P23" s="50"/>
      <c r="Q23" s="50"/>
      <c r="R23" s="50"/>
      <c r="S23" s="50"/>
    </row>
    <row r="24" spans="1:19" s="73" customFormat="1" ht="13.5" customHeight="1">
      <c r="A24" s="102"/>
      <c r="B24" s="238"/>
      <c r="C24" s="106" t="s">
        <v>12</v>
      </c>
      <c r="D24" s="54"/>
      <c r="E24" s="44"/>
      <c r="F24" s="50"/>
      <c r="G24" s="44"/>
      <c r="H24" s="44"/>
      <c r="I24" s="44"/>
      <c r="J24" s="51"/>
      <c r="K24" s="50"/>
      <c r="L24" s="50"/>
      <c r="M24" s="50"/>
      <c r="N24" s="50"/>
      <c r="O24" s="50"/>
      <c r="P24" s="50"/>
      <c r="Q24" s="50"/>
      <c r="R24" s="50"/>
      <c r="S24" s="50"/>
    </row>
    <row r="25" spans="1:19" s="73" customFormat="1" ht="13.5" customHeight="1">
      <c r="A25" s="102"/>
      <c r="B25" s="269"/>
      <c r="C25" s="105" t="s">
        <v>10</v>
      </c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s="73" customFormat="1" ht="13.5" customHeight="1">
      <c r="A26" s="102"/>
      <c r="B26" s="269"/>
      <c r="C26" s="93" t="s">
        <v>11</v>
      </c>
      <c r="D26" s="54"/>
      <c r="E26" s="44"/>
      <c r="F26" s="50"/>
      <c r="G26" s="44"/>
      <c r="H26" s="44"/>
      <c r="I26" s="44"/>
      <c r="J26" s="51"/>
      <c r="K26" s="50"/>
      <c r="L26" s="50"/>
      <c r="M26" s="50"/>
      <c r="N26" s="50"/>
      <c r="O26" s="50"/>
      <c r="P26" s="50"/>
      <c r="Q26" s="50"/>
      <c r="R26" s="50"/>
      <c r="S26" s="50"/>
    </row>
    <row r="27" spans="1:19" s="73" customFormat="1" ht="13.5" customHeight="1">
      <c r="A27" s="102"/>
      <c r="B27" s="269"/>
      <c r="C27" s="106" t="s">
        <v>12</v>
      </c>
      <c r="D27" s="54"/>
      <c r="E27" s="44"/>
      <c r="F27" s="50"/>
      <c r="G27" s="44"/>
      <c r="H27" s="44"/>
      <c r="I27" s="44"/>
      <c r="J27" s="51"/>
      <c r="K27" s="50"/>
      <c r="L27" s="50"/>
      <c r="M27" s="50"/>
      <c r="N27" s="50"/>
      <c r="O27" s="50"/>
      <c r="P27" s="50"/>
      <c r="Q27" s="50"/>
      <c r="R27" s="50"/>
      <c r="S27" s="50"/>
    </row>
    <row r="28" spans="1:19" s="73" customFormat="1" ht="13.5" customHeight="1">
      <c r="A28" s="102"/>
      <c r="B28" s="343"/>
      <c r="C28" s="105" t="s">
        <v>10</v>
      </c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20" s="73" customFormat="1" ht="13.5" customHeight="1">
      <c r="A29" s="102"/>
      <c r="B29" s="365"/>
      <c r="C29" s="93" t="s">
        <v>11</v>
      </c>
      <c r="D29" s="54"/>
      <c r="E29" s="44"/>
      <c r="F29" s="50"/>
      <c r="G29" s="44"/>
      <c r="H29" s="44"/>
      <c r="I29" s="44"/>
      <c r="J29" s="51"/>
      <c r="K29" s="50"/>
      <c r="L29" s="50"/>
      <c r="M29" s="50"/>
      <c r="N29" s="50"/>
      <c r="O29" s="50"/>
      <c r="P29" s="50"/>
      <c r="Q29" s="50"/>
      <c r="R29" s="50"/>
      <c r="S29" s="50"/>
      <c r="T29" s="74"/>
    </row>
    <row r="30" spans="1:20" s="73" customFormat="1" ht="13.5" customHeight="1">
      <c r="A30" s="102"/>
      <c r="B30" s="344"/>
      <c r="C30" s="106" t="s">
        <v>12</v>
      </c>
      <c r="D30" s="54"/>
      <c r="E30" s="44"/>
      <c r="F30" s="50"/>
      <c r="G30" s="44"/>
      <c r="H30" s="44"/>
      <c r="I30" s="44"/>
      <c r="J30" s="51"/>
      <c r="K30" s="50"/>
      <c r="L30" s="50"/>
      <c r="M30" s="50"/>
      <c r="N30" s="50"/>
      <c r="O30" s="50"/>
      <c r="P30" s="50"/>
      <c r="Q30" s="50"/>
      <c r="R30" s="50"/>
      <c r="S30" s="50"/>
      <c r="T30" s="74"/>
    </row>
    <row r="31" spans="1:19" s="73" customFormat="1" ht="13.5" customHeight="1">
      <c r="A31" s="102"/>
      <c r="B31" s="237"/>
      <c r="C31" s="105" t="s">
        <v>10</v>
      </c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20" s="73" customFormat="1" ht="13.5" customHeight="1">
      <c r="A32" s="102"/>
      <c r="B32" s="268"/>
      <c r="C32" s="93" t="s">
        <v>11</v>
      </c>
      <c r="D32" s="5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74"/>
    </row>
    <row r="33" spans="1:20" s="73" customFormat="1" ht="13.5" customHeight="1">
      <c r="A33" s="102"/>
      <c r="B33" s="238"/>
      <c r="C33" s="106" t="s">
        <v>12</v>
      </c>
      <c r="D33" s="5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74"/>
    </row>
    <row r="34" spans="1:19" ht="13.5" customHeight="1">
      <c r="A34" s="102"/>
      <c r="B34" s="237"/>
      <c r="C34" s="105" t="s">
        <v>10</v>
      </c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ht="13.5" customHeight="1">
      <c r="A35" s="102"/>
      <c r="B35" s="268"/>
      <c r="C35" s="93" t="s">
        <v>11</v>
      </c>
      <c r="D35" s="54"/>
      <c r="E35" s="44"/>
      <c r="F35" s="51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51"/>
      <c r="R35" s="51"/>
      <c r="S35" s="51"/>
    </row>
    <row r="36" spans="1:19" ht="13.5" customHeight="1">
      <c r="A36" s="102"/>
      <c r="B36" s="238"/>
      <c r="C36" s="106" t="s">
        <v>12</v>
      </c>
      <c r="D36" s="54"/>
      <c r="E36" s="44"/>
      <c r="F36" s="51"/>
      <c r="G36" s="50"/>
      <c r="H36" s="50"/>
      <c r="I36" s="50"/>
      <c r="J36" s="50"/>
      <c r="K36" s="50"/>
      <c r="L36" s="50"/>
      <c r="M36" s="50"/>
      <c r="N36" s="50"/>
      <c r="O36" s="50"/>
      <c r="P36" s="51"/>
      <c r="Q36" s="51"/>
      <c r="R36" s="51"/>
      <c r="S36" s="51"/>
    </row>
    <row r="37" spans="1:19" ht="13.5" customHeight="1">
      <c r="A37" s="102"/>
      <c r="B37" s="268"/>
      <c r="C37" s="105" t="s">
        <v>10</v>
      </c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13.5" customHeight="1">
      <c r="A38" s="102"/>
      <c r="B38" s="268"/>
      <c r="C38" s="93" t="s">
        <v>11</v>
      </c>
      <c r="D38" s="34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3.5" customHeight="1">
      <c r="A39" s="102"/>
      <c r="B39" s="268"/>
      <c r="C39" s="106" t="s">
        <v>12</v>
      </c>
      <c r="D39" s="3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3.5" customHeight="1">
      <c r="A40" s="102"/>
      <c r="B40" s="237"/>
      <c r="C40" s="105" t="s">
        <v>10</v>
      </c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</row>
    <row r="41" spans="1:19" ht="13.5" customHeight="1">
      <c r="A41" s="102"/>
      <c r="B41" s="268"/>
      <c r="C41" s="93" t="s">
        <v>11</v>
      </c>
      <c r="D41" s="34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3.5" customHeight="1">
      <c r="A42" s="102"/>
      <c r="B42" s="238"/>
      <c r="C42" s="96" t="s">
        <v>12</v>
      </c>
      <c r="D42" s="3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9" spans="1:19" ht="15.75">
      <c r="A49" s="371" t="e">
        <f>"- "&amp;Sheet1!#REF!&amp;" -"</f>
        <v>#REF!</v>
      </c>
      <c r="B49" s="371"/>
      <c r="C49" s="371"/>
      <c r="D49" s="371"/>
      <c r="E49" s="371"/>
      <c r="F49" s="371"/>
      <c r="G49" s="371"/>
      <c r="H49" s="371"/>
      <c r="I49" s="371"/>
      <c r="J49" s="371"/>
      <c r="K49" s="371" t="e">
        <f>"- "&amp;Sheet1!#REF!&amp;" -"</f>
        <v>#REF!</v>
      </c>
      <c r="L49" s="371"/>
      <c r="M49" s="371"/>
      <c r="N49" s="371"/>
      <c r="O49" s="371"/>
      <c r="P49" s="371"/>
      <c r="Q49" s="371"/>
      <c r="R49" s="371"/>
      <c r="S49" s="371"/>
    </row>
  </sheetData>
  <sheetProtection/>
  <mergeCells count="24">
    <mergeCell ref="B25:B27"/>
    <mergeCell ref="B28:B30"/>
    <mergeCell ref="A49:J49"/>
    <mergeCell ref="K49:S49"/>
    <mergeCell ref="B31:B33"/>
    <mergeCell ref="B34:B36"/>
    <mergeCell ref="B37:B39"/>
    <mergeCell ref="B40:B42"/>
    <mergeCell ref="F5:J5"/>
    <mergeCell ref="K5:O5"/>
    <mergeCell ref="B13:B15"/>
    <mergeCell ref="B16:B18"/>
    <mergeCell ref="B19:B21"/>
    <mergeCell ref="B22:B24"/>
    <mergeCell ref="L3:R3"/>
    <mergeCell ref="C3:I3"/>
    <mergeCell ref="A1:J1"/>
    <mergeCell ref="K1:S1"/>
    <mergeCell ref="B7:B9"/>
    <mergeCell ref="B10:B12"/>
    <mergeCell ref="P5:S5"/>
    <mergeCell ref="A5:C6"/>
    <mergeCell ref="D5:D6"/>
    <mergeCell ref="E5:E6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R49"/>
  <sheetViews>
    <sheetView zoomScale="85" zoomScaleNormal="85" zoomScalePageLayoutView="0" workbookViewId="0" topLeftCell="A1">
      <selection activeCell="F6" sqref="F6:S6"/>
    </sheetView>
  </sheetViews>
  <sheetFormatPr defaultColWidth="9.00390625" defaultRowHeight="16.5"/>
  <cols>
    <col min="1" max="1" width="6.50390625" style="69" customWidth="1"/>
    <col min="2" max="2" width="9.50390625" style="69" customWidth="1"/>
    <col min="3" max="3" width="10.25390625" style="69" customWidth="1"/>
    <col min="4" max="4" width="11.00390625" style="69" customWidth="1"/>
    <col min="5" max="5" width="9.125" style="69" customWidth="1"/>
    <col min="6" max="14" width="8.75390625" style="69" customWidth="1"/>
    <col min="15" max="15" width="9.00390625" style="69" customWidth="1"/>
    <col min="16" max="16" width="9.50390625" style="69" customWidth="1"/>
    <col min="17" max="17" width="10.125" style="69" customWidth="1"/>
    <col min="18" max="18" width="10.00390625" style="69" customWidth="1"/>
    <col min="19" max="19" width="10.125" style="69" customWidth="1"/>
    <col min="20" max="16384" width="9.00390625" style="69" customWidth="1"/>
  </cols>
  <sheetData>
    <row r="1" spans="1:19" s="78" customFormat="1" ht="21.75" customHeight="1">
      <c r="A1" s="305" t="s">
        <v>23</v>
      </c>
      <c r="B1" s="305"/>
      <c r="C1" s="305"/>
      <c r="D1" s="305"/>
      <c r="E1" s="305"/>
      <c r="F1" s="305"/>
      <c r="G1" s="305"/>
      <c r="H1" s="305"/>
      <c r="I1" s="305"/>
      <c r="J1" s="305"/>
      <c r="K1" s="305" t="s">
        <v>24</v>
      </c>
      <c r="L1" s="305"/>
      <c r="M1" s="305"/>
      <c r="N1" s="305"/>
      <c r="O1" s="305"/>
      <c r="P1" s="305"/>
      <c r="Q1" s="305"/>
      <c r="R1" s="305"/>
      <c r="S1" s="305"/>
    </row>
    <row r="2" spans="1:19" ht="12" customHeight="1">
      <c r="A2" s="38"/>
      <c r="B2" s="38"/>
      <c r="C2" s="38"/>
      <c r="D2" s="38"/>
      <c r="E2" s="38"/>
      <c r="F2" s="38"/>
      <c r="G2" s="38"/>
      <c r="H2" s="38"/>
      <c r="I2" s="38"/>
      <c r="J2" s="3"/>
      <c r="K2" s="3"/>
      <c r="L2" s="38"/>
      <c r="M2" s="38"/>
      <c r="N2" s="38"/>
      <c r="O2" s="38"/>
      <c r="P2" s="38"/>
      <c r="Q2" s="38"/>
      <c r="R2" s="38"/>
      <c r="S2" s="38"/>
    </row>
    <row r="3" spans="1:19" s="77" customFormat="1" ht="15" customHeight="1">
      <c r="A3" s="55"/>
      <c r="B3" s="55"/>
      <c r="C3" s="231"/>
      <c r="D3" s="231"/>
      <c r="E3" s="231"/>
      <c r="F3" s="231"/>
      <c r="G3" s="231"/>
      <c r="H3" s="231"/>
      <c r="I3" s="231"/>
      <c r="J3" s="5" t="s">
        <v>97</v>
      </c>
      <c r="K3" s="8"/>
      <c r="L3" s="380"/>
      <c r="M3" s="380"/>
      <c r="N3" s="380"/>
      <c r="O3" s="380"/>
      <c r="P3" s="380"/>
      <c r="Q3" s="380"/>
      <c r="R3" s="380"/>
      <c r="S3" s="108" t="s">
        <v>72</v>
      </c>
    </row>
    <row r="4" spans="1:19" s="35" customFormat="1" ht="4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s="42" customFormat="1" ht="27.75" customHeight="1">
      <c r="A5" s="381"/>
      <c r="B5" s="381"/>
      <c r="C5" s="382"/>
      <c r="D5" s="343" t="s">
        <v>98</v>
      </c>
      <c r="E5" s="343" t="s">
        <v>8</v>
      </c>
      <c r="F5" s="315" t="s">
        <v>27</v>
      </c>
      <c r="G5" s="385"/>
      <c r="H5" s="385"/>
      <c r="I5" s="385"/>
      <c r="J5" s="385"/>
      <c r="K5" s="360" t="s">
        <v>9</v>
      </c>
      <c r="L5" s="385"/>
      <c r="M5" s="385"/>
      <c r="N5" s="385"/>
      <c r="O5" s="386"/>
      <c r="P5" s="315" t="s">
        <v>99</v>
      </c>
      <c r="Q5" s="360"/>
      <c r="R5" s="360"/>
      <c r="S5" s="360"/>
    </row>
    <row r="6" spans="1:19" s="42" customFormat="1" ht="78.75" customHeight="1">
      <c r="A6" s="383"/>
      <c r="B6" s="383"/>
      <c r="C6" s="384"/>
      <c r="D6" s="344"/>
      <c r="E6" s="344"/>
      <c r="F6" s="92" t="s">
        <v>104</v>
      </c>
      <c r="G6" s="92" t="s">
        <v>127</v>
      </c>
      <c r="H6" s="92" t="s">
        <v>106</v>
      </c>
      <c r="I6" s="46" t="s">
        <v>107</v>
      </c>
      <c r="J6" s="46" t="s">
        <v>108</v>
      </c>
      <c r="K6" s="92" t="s">
        <v>109</v>
      </c>
      <c r="L6" s="92" t="s">
        <v>110</v>
      </c>
      <c r="M6" s="92" t="s">
        <v>111</v>
      </c>
      <c r="N6" s="92" t="s">
        <v>112</v>
      </c>
      <c r="O6" s="45" t="s">
        <v>113</v>
      </c>
      <c r="P6" s="89" t="s">
        <v>2</v>
      </c>
      <c r="Q6" s="88" t="s">
        <v>3</v>
      </c>
      <c r="R6" s="88" t="s">
        <v>5</v>
      </c>
      <c r="S6" s="91" t="s">
        <v>82</v>
      </c>
    </row>
    <row r="7" spans="1:44" s="73" customFormat="1" ht="13.5" customHeight="1">
      <c r="A7" s="107"/>
      <c r="B7" s="343"/>
      <c r="C7" s="105" t="s">
        <v>10</v>
      </c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</row>
    <row r="8" spans="1:44" s="73" customFormat="1" ht="13.5" customHeight="1">
      <c r="A8" s="102"/>
      <c r="B8" s="365"/>
      <c r="C8" s="93" t="s">
        <v>11</v>
      </c>
      <c r="D8" s="34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</row>
    <row r="9" spans="1:44" s="73" customFormat="1" ht="13.5" customHeight="1">
      <c r="A9" s="102"/>
      <c r="B9" s="344"/>
      <c r="C9" s="106" t="s">
        <v>12</v>
      </c>
      <c r="D9" s="3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</row>
    <row r="10" spans="1:19" s="73" customFormat="1" ht="13.5" customHeight="1">
      <c r="A10" s="102"/>
      <c r="B10" s="237"/>
      <c r="C10" s="105" t="s">
        <v>10</v>
      </c>
      <c r="D10" s="4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s="73" customFormat="1" ht="13.5" customHeight="1">
      <c r="A11" s="102"/>
      <c r="B11" s="268"/>
      <c r="C11" s="93" t="s">
        <v>11</v>
      </c>
      <c r="D11" s="54"/>
      <c r="E11" s="44"/>
      <c r="F11" s="50"/>
      <c r="G11" s="44"/>
      <c r="H11" s="44"/>
      <c r="I11" s="44"/>
      <c r="J11" s="51"/>
      <c r="K11" s="50"/>
      <c r="L11" s="50"/>
      <c r="M11" s="50"/>
      <c r="N11" s="50"/>
      <c r="O11" s="50"/>
      <c r="P11" s="50"/>
      <c r="Q11" s="50"/>
      <c r="R11" s="50"/>
      <c r="S11" s="50"/>
    </row>
    <row r="12" spans="1:19" s="73" customFormat="1" ht="13.5" customHeight="1">
      <c r="A12" s="102"/>
      <c r="B12" s="238"/>
      <c r="C12" s="106" t="s">
        <v>12</v>
      </c>
      <c r="D12" s="54"/>
      <c r="E12" s="44"/>
      <c r="F12" s="50"/>
      <c r="G12" s="44"/>
      <c r="H12" s="44"/>
      <c r="I12" s="44"/>
      <c r="J12" s="51"/>
      <c r="K12" s="50"/>
      <c r="L12" s="50"/>
      <c r="M12" s="50"/>
      <c r="N12" s="50"/>
      <c r="O12" s="50"/>
      <c r="P12" s="50"/>
      <c r="Q12" s="50"/>
      <c r="R12" s="50"/>
      <c r="S12" s="50"/>
    </row>
    <row r="13" spans="1:19" s="73" customFormat="1" ht="13.5" customHeight="1">
      <c r="A13" s="102"/>
      <c r="B13" s="237"/>
      <c r="C13" s="105" t="s">
        <v>10</v>
      </c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s="73" customFormat="1" ht="13.5" customHeight="1">
      <c r="A14" s="102"/>
      <c r="B14" s="268"/>
      <c r="C14" s="93" t="s">
        <v>11</v>
      </c>
      <c r="D14" s="54"/>
      <c r="E14" s="44"/>
      <c r="F14" s="50"/>
      <c r="G14" s="44"/>
      <c r="H14" s="44"/>
      <c r="I14" s="44"/>
      <c r="J14" s="51"/>
      <c r="K14" s="50"/>
      <c r="L14" s="50"/>
      <c r="M14" s="50"/>
      <c r="N14" s="50"/>
      <c r="O14" s="50"/>
      <c r="P14" s="50"/>
      <c r="Q14" s="50"/>
      <c r="R14" s="50"/>
      <c r="S14" s="50"/>
    </row>
    <row r="15" spans="1:19" s="73" customFormat="1" ht="13.5" customHeight="1">
      <c r="A15" s="102"/>
      <c r="B15" s="238"/>
      <c r="C15" s="106" t="s">
        <v>12</v>
      </c>
      <c r="D15" s="54"/>
      <c r="E15" s="44"/>
      <c r="F15" s="50"/>
      <c r="G15" s="44"/>
      <c r="H15" s="44"/>
      <c r="I15" s="44"/>
      <c r="J15" s="51"/>
      <c r="K15" s="50"/>
      <c r="L15" s="50"/>
      <c r="M15" s="50"/>
      <c r="N15" s="50"/>
      <c r="O15" s="50"/>
      <c r="P15" s="50"/>
      <c r="Q15" s="50"/>
      <c r="R15" s="50"/>
      <c r="S15" s="50"/>
    </row>
    <row r="16" spans="1:19" s="73" customFormat="1" ht="13.5" customHeight="1">
      <c r="A16" s="102"/>
      <c r="B16" s="237"/>
      <c r="C16" s="105" t="s">
        <v>10</v>
      </c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s="73" customFormat="1" ht="13.5" customHeight="1">
      <c r="A17" s="102"/>
      <c r="B17" s="268"/>
      <c r="C17" s="93" t="s">
        <v>11</v>
      </c>
      <c r="D17" s="5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s="73" customFormat="1" ht="13.5" customHeight="1">
      <c r="A18" s="102"/>
      <c r="B18" s="268"/>
      <c r="C18" s="106" t="s">
        <v>12</v>
      </c>
      <c r="D18" s="5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s="73" customFormat="1" ht="13.5" customHeight="1">
      <c r="A19" s="102"/>
      <c r="B19" s="237"/>
      <c r="C19" s="105" t="s">
        <v>10</v>
      </c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s="73" customFormat="1" ht="13.5" customHeight="1">
      <c r="A20" s="102"/>
      <c r="B20" s="268"/>
      <c r="C20" s="93" t="s">
        <v>11</v>
      </c>
      <c r="D20" s="54"/>
      <c r="E20" s="44"/>
      <c r="F20" s="50"/>
      <c r="G20" s="44"/>
      <c r="H20" s="44"/>
      <c r="I20" s="44"/>
      <c r="J20" s="51"/>
      <c r="K20" s="50"/>
      <c r="L20" s="50"/>
      <c r="M20" s="50"/>
      <c r="N20" s="50"/>
      <c r="O20" s="50"/>
      <c r="P20" s="50"/>
      <c r="Q20" s="50"/>
      <c r="R20" s="50"/>
      <c r="S20" s="50"/>
    </row>
    <row r="21" spans="1:19" s="73" customFormat="1" ht="13.5" customHeight="1">
      <c r="A21" s="102"/>
      <c r="B21" s="268"/>
      <c r="C21" s="106" t="s">
        <v>12</v>
      </c>
      <c r="D21" s="54"/>
      <c r="E21" s="44"/>
      <c r="F21" s="50"/>
      <c r="G21" s="44"/>
      <c r="H21" s="44"/>
      <c r="I21" s="44"/>
      <c r="J21" s="51"/>
      <c r="K21" s="50"/>
      <c r="L21" s="50"/>
      <c r="M21" s="50"/>
      <c r="N21" s="50"/>
      <c r="O21" s="50"/>
      <c r="P21" s="50"/>
      <c r="Q21" s="50"/>
      <c r="R21" s="50"/>
      <c r="S21" s="50"/>
    </row>
    <row r="22" spans="1:19" s="73" customFormat="1" ht="13.5" customHeight="1">
      <c r="A22" s="102"/>
      <c r="B22" s="237"/>
      <c r="C22" s="105" t="s">
        <v>10</v>
      </c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s="73" customFormat="1" ht="13.5" customHeight="1">
      <c r="A23" s="102"/>
      <c r="B23" s="268"/>
      <c r="C23" s="93" t="s">
        <v>11</v>
      </c>
      <c r="D23" s="54"/>
      <c r="E23" s="44"/>
      <c r="F23" s="50"/>
      <c r="G23" s="44"/>
      <c r="H23" s="44"/>
      <c r="I23" s="44"/>
      <c r="J23" s="51"/>
      <c r="K23" s="50"/>
      <c r="L23" s="50"/>
      <c r="M23" s="50"/>
      <c r="N23" s="50"/>
      <c r="O23" s="50"/>
      <c r="P23" s="50"/>
      <c r="Q23" s="50"/>
      <c r="R23" s="50"/>
      <c r="S23" s="50"/>
    </row>
    <row r="24" spans="1:19" s="73" customFormat="1" ht="13.5" customHeight="1">
      <c r="A24" s="102"/>
      <c r="B24" s="238"/>
      <c r="C24" s="106" t="s">
        <v>12</v>
      </c>
      <c r="D24" s="54"/>
      <c r="E24" s="44"/>
      <c r="F24" s="50"/>
      <c r="G24" s="44"/>
      <c r="H24" s="44"/>
      <c r="I24" s="44"/>
      <c r="J24" s="51"/>
      <c r="K24" s="50"/>
      <c r="L24" s="50"/>
      <c r="M24" s="50"/>
      <c r="N24" s="50"/>
      <c r="O24" s="50"/>
      <c r="P24" s="50"/>
      <c r="Q24" s="50"/>
      <c r="R24" s="50"/>
      <c r="S24" s="50"/>
    </row>
    <row r="25" spans="1:19" s="73" customFormat="1" ht="13.5" customHeight="1">
      <c r="A25" s="102"/>
      <c r="B25" s="269"/>
      <c r="C25" s="105" t="s">
        <v>10</v>
      </c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s="73" customFormat="1" ht="13.5" customHeight="1">
      <c r="A26" s="102"/>
      <c r="B26" s="269"/>
      <c r="C26" s="93" t="s">
        <v>11</v>
      </c>
      <c r="D26" s="54"/>
      <c r="E26" s="44"/>
      <c r="F26" s="50"/>
      <c r="G26" s="44"/>
      <c r="H26" s="44"/>
      <c r="I26" s="44"/>
      <c r="J26" s="51"/>
      <c r="K26" s="50"/>
      <c r="L26" s="50"/>
      <c r="M26" s="50"/>
      <c r="N26" s="50"/>
      <c r="O26" s="50"/>
      <c r="P26" s="50"/>
      <c r="Q26" s="50"/>
      <c r="R26" s="50"/>
      <c r="S26" s="50"/>
    </row>
    <row r="27" spans="1:19" s="73" customFormat="1" ht="13.5" customHeight="1">
      <c r="A27" s="102"/>
      <c r="B27" s="269"/>
      <c r="C27" s="106" t="s">
        <v>12</v>
      </c>
      <c r="D27" s="54"/>
      <c r="E27" s="44"/>
      <c r="F27" s="50"/>
      <c r="G27" s="44"/>
      <c r="H27" s="44"/>
      <c r="I27" s="44"/>
      <c r="J27" s="51"/>
      <c r="K27" s="50"/>
      <c r="L27" s="50"/>
      <c r="M27" s="50"/>
      <c r="N27" s="50"/>
      <c r="O27" s="50"/>
      <c r="P27" s="50"/>
      <c r="Q27" s="50"/>
      <c r="R27" s="50"/>
      <c r="S27" s="50"/>
    </row>
    <row r="28" spans="1:19" s="73" customFormat="1" ht="13.5" customHeight="1">
      <c r="A28" s="102"/>
      <c r="B28" s="343"/>
      <c r="C28" s="105" t="s">
        <v>10</v>
      </c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20" s="73" customFormat="1" ht="13.5" customHeight="1">
      <c r="A29" s="102"/>
      <c r="B29" s="365"/>
      <c r="C29" s="93" t="s">
        <v>11</v>
      </c>
      <c r="D29" s="54"/>
      <c r="E29" s="44"/>
      <c r="F29" s="50"/>
      <c r="G29" s="44"/>
      <c r="H29" s="44"/>
      <c r="I29" s="44"/>
      <c r="J29" s="51"/>
      <c r="K29" s="50"/>
      <c r="L29" s="50"/>
      <c r="M29" s="50"/>
      <c r="N29" s="50"/>
      <c r="O29" s="50"/>
      <c r="P29" s="50"/>
      <c r="Q29" s="50"/>
      <c r="R29" s="50"/>
      <c r="S29" s="50"/>
      <c r="T29" s="74"/>
    </row>
    <row r="30" spans="1:20" s="73" customFormat="1" ht="13.5" customHeight="1">
      <c r="A30" s="102"/>
      <c r="B30" s="344"/>
      <c r="C30" s="106" t="s">
        <v>12</v>
      </c>
      <c r="D30" s="54"/>
      <c r="E30" s="44"/>
      <c r="F30" s="50"/>
      <c r="G30" s="44"/>
      <c r="H30" s="44"/>
      <c r="I30" s="44"/>
      <c r="J30" s="51"/>
      <c r="K30" s="50"/>
      <c r="L30" s="50"/>
      <c r="M30" s="50"/>
      <c r="N30" s="50"/>
      <c r="O30" s="50"/>
      <c r="P30" s="50"/>
      <c r="Q30" s="50"/>
      <c r="R30" s="50"/>
      <c r="S30" s="50"/>
      <c r="T30" s="74"/>
    </row>
    <row r="31" spans="1:19" s="73" customFormat="1" ht="13.5" customHeight="1">
      <c r="A31" s="102"/>
      <c r="B31" s="237"/>
      <c r="C31" s="105" t="s">
        <v>10</v>
      </c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20" s="73" customFormat="1" ht="13.5" customHeight="1">
      <c r="A32" s="102"/>
      <c r="B32" s="268"/>
      <c r="C32" s="93" t="s">
        <v>11</v>
      </c>
      <c r="D32" s="5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74"/>
    </row>
    <row r="33" spans="1:20" s="73" customFormat="1" ht="13.5" customHeight="1">
      <c r="A33" s="102"/>
      <c r="B33" s="238"/>
      <c r="C33" s="106" t="s">
        <v>12</v>
      </c>
      <c r="D33" s="5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74"/>
    </row>
    <row r="34" spans="1:19" ht="13.5" customHeight="1">
      <c r="A34" s="102"/>
      <c r="B34" s="237"/>
      <c r="C34" s="105" t="s">
        <v>10</v>
      </c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ht="13.5" customHeight="1">
      <c r="A35" s="102"/>
      <c r="B35" s="268"/>
      <c r="C35" s="93" t="s">
        <v>11</v>
      </c>
      <c r="D35" s="54"/>
      <c r="E35" s="44"/>
      <c r="F35" s="51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51"/>
      <c r="R35" s="51"/>
      <c r="S35" s="51"/>
    </row>
    <row r="36" spans="1:19" ht="13.5" customHeight="1">
      <c r="A36" s="102"/>
      <c r="B36" s="238"/>
      <c r="C36" s="106" t="s">
        <v>12</v>
      </c>
      <c r="D36" s="54"/>
      <c r="E36" s="44"/>
      <c r="F36" s="51"/>
      <c r="G36" s="50"/>
      <c r="H36" s="50"/>
      <c r="I36" s="50"/>
      <c r="J36" s="50"/>
      <c r="K36" s="50"/>
      <c r="L36" s="50"/>
      <c r="M36" s="50"/>
      <c r="N36" s="50"/>
      <c r="O36" s="50"/>
      <c r="P36" s="51"/>
      <c r="Q36" s="51"/>
      <c r="R36" s="51"/>
      <c r="S36" s="51"/>
    </row>
    <row r="37" spans="1:19" ht="13.5" customHeight="1">
      <c r="A37" s="102"/>
      <c r="B37" s="268"/>
      <c r="C37" s="105" t="s">
        <v>10</v>
      </c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13.5" customHeight="1">
      <c r="A38" s="102"/>
      <c r="B38" s="268"/>
      <c r="C38" s="93" t="s">
        <v>11</v>
      </c>
      <c r="D38" s="34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3.5" customHeight="1">
      <c r="A39" s="102"/>
      <c r="B39" s="268"/>
      <c r="C39" s="106" t="s">
        <v>12</v>
      </c>
      <c r="D39" s="3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3.5" customHeight="1">
      <c r="A40" s="102"/>
      <c r="B40" s="237"/>
      <c r="C40" s="105" t="s">
        <v>10</v>
      </c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</row>
    <row r="41" spans="1:19" ht="13.5" customHeight="1">
      <c r="A41" s="102"/>
      <c r="B41" s="268"/>
      <c r="C41" s="93" t="s">
        <v>11</v>
      </c>
      <c r="D41" s="34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3.5" customHeight="1">
      <c r="A42" s="102"/>
      <c r="B42" s="238"/>
      <c r="C42" s="96" t="s">
        <v>12</v>
      </c>
      <c r="D42" s="3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9" spans="1:19" ht="15.75">
      <c r="A49" s="371" t="e">
        <f>"- "&amp;Sheet1!#REF!&amp;" -"</f>
        <v>#REF!</v>
      </c>
      <c r="B49" s="371"/>
      <c r="C49" s="371"/>
      <c r="D49" s="371"/>
      <c r="E49" s="371"/>
      <c r="F49" s="371"/>
      <c r="G49" s="371"/>
      <c r="H49" s="371"/>
      <c r="I49" s="371"/>
      <c r="J49" s="371"/>
      <c r="K49" s="371" t="e">
        <f>"- "&amp;Sheet1!#REF!&amp;" -"</f>
        <v>#REF!</v>
      </c>
      <c r="L49" s="371"/>
      <c r="M49" s="371"/>
      <c r="N49" s="371"/>
      <c r="O49" s="371"/>
      <c r="P49" s="371"/>
      <c r="Q49" s="371"/>
      <c r="R49" s="371"/>
      <c r="S49" s="371"/>
    </row>
  </sheetData>
  <sheetProtection/>
  <mergeCells count="24">
    <mergeCell ref="B37:B39"/>
    <mergeCell ref="B40:B42"/>
    <mergeCell ref="B25:B27"/>
    <mergeCell ref="B28:B30"/>
    <mergeCell ref="B31:B33"/>
    <mergeCell ref="B34:B36"/>
    <mergeCell ref="A49:J49"/>
    <mergeCell ref="K49:S49"/>
    <mergeCell ref="L3:R3"/>
    <mergeCell ref="C3:I3"/>
    <mergeCell ref="B7:B9"/>
    <mergeCell ref="B10:B12"/>
    <mergeCell ref="B13:B15"/>
    <mergeCell ref="B16:B18"/>
    <mergeCell ref="B19:B21"/>
    <mergeCell ref="B22:B24"/>
    <mergeCell ref="A1:J1"/>
    <mergeCell ref="K1:S1"/>
    <mergeCell ref="P5:S5"/>
    <mergeCell ref="A5:C6"/>
    <mergeCell ref="D5:D6"/>
    <mergeCell ref="E5:E6"/>
    <mergeCell ref="F5:J5"/>
    <mergeCell ref="K5:O5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8"/>
  <sheetViews>
    <sheetView view="pageBreakPreview" zoomScale="90" zoomScaleSheetLayoutView="90" zoomScalePageLayoutView="70" workbookViewId="0" topLeftCell="A34">
      <selection activeCell="L29" sqref="L29"/>
    </sheetView>
  </sheetViews>
  <sheetFormatPr defaultColWidth="9.00390625" defaultRowHeight="16.5"/>
  <cols>
    <col min="1" max="1" width="8.00390625" style="16" customWidth="1"/>
    <col min="2" max="2" width="5.75390625" style="16" customWidth="1"/>
    <col min="3" max="3" width="6.75390625" style="16" customWidth="1"/>
    <col min="4" max="4" width="7.25390625" style="16" customWidth="1"/>
    <col min="5" max="13" width="6.875" style="16" customWidth="1"/>
    <col min="14" max="16384" width="9.00390625" style="16" customWidth="1"/>
  </cols>
  <sheetData>
    <row r="1" spans="1:13" s="20" customFormat="1" ht="23.25" customHeight="1">
      <c r="A1" s="229" t="s">
        <v>217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s="20" customFormat="1" ht="30" customHeight="1">
      <c r="A2" s="229" t="s">
        <v>282</v>
      </c>
      <c r="B2" s="229"/>
      <c r="C2" s="229"/>
      <c r="D2" s="229"/>
      <c r="E2" s="229"/>
      <c r="F2" s="229"/>
      <c r="G2" s="229"/>
      <c r="H2" s="229"/>
      <c r="I2" s="229"/>
      <c r="J2" s="229"/>
      <c r="K2" s="263"/>
      <c r="L2" s="229"/>
      <c r="M2" s="229"/>
    </row>
    <row r="3" spans="1:13" s="25" customFormat="1" ht="23.25" customHeight="1">
      <c r="A3" s="232" t="s">
        <v>91</v>
      </c>
      <c r="B3" s="277" t="s">
        <v>53</v>
      </c>
      <c r="C3" s="237"/>
      <c r="D3" s="266" t="s">
        <v>172</v>
      </c>
      <c r="E3" s="237"/>
      <c r="F3" s="266" t="s">
        <v>234</v>
      </c>
      <c r="G3" s="237"/>
      <c r="H3" s="266" t="s">
        <v>92</v>
      </c>
      <c r="I3" s="237"/>
      <c r="J3" s="269" t="s">
        <v>93</v>
      </c>
      <c r="K3" s="269"/>
      <c r="L3" s="269"/>
      <c r="M3" s="269"/>
    </row>
    <row r="4" spans="1:20" s="25" customFormat="1" ht="42" customHeight="1">
      <c r="A4" s="274"/>
      <c r="B4" s="278"/>
      <c r="C4" s="268"/>
      <c r="D4" s="267"/>
      <c r="E4" s="268"/>
      <c r="F4" s="267"/>
      <c r="G4" s="268"/>
      <c r="H4" s="267"/>
      <c r="I4" s="268"/>
      <c r="J4" s="267" t="s">
        <v>173</v>
      </c>
      <c r="K4" s="268"/>
      <c r="L4" s="267" t="s">
        <v>96</v>
      </c>
      <c r="M4" s="268"/>
      <c r="O4" s="71"/>
      <c r="Q4" s="71"/>
      <c r="T4" s="73"/>
    </row>
    <row r="5" spans="1:13" s="25" customFormat="1" ht="18" customHeight="1">
      <c r="A5" s="233"/>
      <c r="B5" s="279"/>
      <c r="C5" s="279"/>
      <c r="D5" s="148" t="s">
        <v>190</v>
      </c>
      <c r="E5" s="92" t="s">
        <v>159</v>
      </c>
      <c r="F5" s="92" t="s">
        <v>158</v>
      </c>
      <c r="G5" s="92" t="s">
        <v>159</v>
      </c>
      <c r="H5" s="92" t="s">
        <v>158</v>
      </c>
      <c r="I5" s="92" t="s">
        <v>159</v>
      </c>
      <c r="J5" s="92" t="s">
        <v>158</v>
      </c>
      <c r="K5" s="92" t="s">
        <v>159</v>
      </c>
      <c r="L5" s="92" t="s">
        <v>158</v>
      </c>
      <c r="M5" s="92" t="s">
        <v>159</v>
      </c>
    </row>
    <row r="6" spans="3:13" s="26" customFormat="1" ht="21.75" customHeight="1">
      <c r="C6" s="133"/>
      <c r="D6" s="275" t="s">
        <v>220</v>
      </c>
      <c r="E6" s="276"/>
      <c r="F6" s="276"/>
      <c r="G6" s="276"/>
      <c r="H6" s="276"/>
      <c r="I6" s="276"/>
      <c r="J6" s="276"/>
      <c r="K6" s="276"/>
      <c r="L6" s="276"/>
      <c r="M6" s="276"/>
    </row>
    <row r="7" spans="1:13" s="9" customFormat="1" ht="21.75" customHeight="1">
      <c r="A7" s="134" t="s">
        <v>200</v>
      </c>
      <c r="B7" s="264" t="s">
        <v>202</v>
      </c>
      <c r="C7" s="265"/>
      <c r="D7" s="12">
        <f>SUM(D8:D17)</f>
        <v>9254</v>
      </c>
      <c r="E7" s="147">
        <v>100</v>
      </c>
      <c r="F7" s="12">
        <f>SUM(F8:F17)</f>
        <v>1421</v>
      </c>
      <c r="G7" s="57">
        <f>F7/D7*100</f>
        <v>15.35552193645991</v>
      </c>
      <c r="H7" s="12">
        <f>SUM(H8:H17)</f>
        <v>6747</v>
      </c>
      <c r="I7" s="57">
        <f>H7/D7*100</f>
        <v>72.90901231899718</v>
      </c>
      <c r="J7" s="12">
        <f>SUM(J8:J17)</f>
        <v>33</v>
      </c>
      <c r="K7" s="57">
        <f>J7/D7*100</f>
        <v>0.3566025502485412</v>
      </c>
      <c r="L7" s="12">
        <f>SUM(L8:L17)</f>
        <v>1053</v>
      </c>
      <c r="M7" s="57">
        <f>L7/D7*100</f>
        <v>11.37886319429436</v>
      </c>
    </row>
    <row r="8" spans="1:13" s="9" customFormat="1" ht="21.75" customHeight="1">
      <c r="A8" s="188" t="s">
        <v>330</v>
      </c>
      <c r="B8" s="258" t="s">
        <v>38</v>
      </c>
      <c r="C8" s="259"/>
      <c r="D8" s="12">
        <v>1296</v>
      </c>
      <c r="E8" s="147">
        <v>100.00000000000001</v>
      </c>
      <c r="F8" s="12">
        <v>161</v>
      </c>
      <c r="G8" s="57">
        <f aca="true" t="shared" si="0" ref="G8:G16">F8/D8*100</f>
        <v>12.422839506172838</v>
      </c>
      <c r="H8" s="12">
        <v>1018</v>
      </c>
      <c r="I8" s="57">
        <f aca="true" t="shared" si="1" ref="I8:I16">H8/D8*100</f>
        <v>78.5493827160494</v>
      </c>
      <c r="J8" s="12">
        <v>4</v>
      </c>
      <c r="K8" s="57">
        <f aca="true" t="shared" si="2" ref="K8:K16">J8/D8*100</f>
        <v>0.30864197530864196</v>
      </c>
      <c r="L8" s="12">
        <v>113</v>
      </c>
      <c r="M8" s="57">
        <f aca="true" t="shared" si="3" ref="M8:M16">L8/D8*100</f>
        <v>8.719135802469136</v>
      </c>
    </row>
    <row r="9" spans="1:13" s="9" customFormat="1" ht="21.75" customHeight="1">
      <c r="A9" s="188" t="s">
        <v>331</v>
      </c>
      <c r="B9" s="258" t="s">
        <v>39</v>
      </c>
      <c r="C9" s="259"/>
      <c r="D9" s="12">
        <v>872</v>
      </c>
      <c r="E9" s="147">
        <v>100</v>
      </c>
      <c r="F9" s="12">
        <v>135</v>
      </c>
      <c r="G9" s="57">
        <f t="shared" si="0"/>
        <v>15.481651376146788</v>
      </c>
      <c r="H9" s="12">
        <v>619</v>
      </c>
      <c r="I9" s="57">
        <f t="shared" si="1"/>
        <v>70.9862385321101</v>
      </c>
      <c r="J9" s="12">
        <v>4</v>
      </c>
      <c r="K9" s="57">
        <f t="shared" si="2"/>
        <v>0.45871559633027525</v>
      </c>
      <c r="L9" s="12">
        <v>114</v>
      </c>
      <c r="M9" s="57">
        <f t="shared" si="3"/>
        <v>13.073394495412844</v>
      </c>
    </row>
    <row r="10" spans="1:13" s="9" customFormat="1" ht="21.75" customHeight="1">
      <c r="A10" s="188" t="s">
        <v>332</v>
      </c>
      <c r="B10" s="258" t="s">
        <v>40</v>
      </c>
      <c r="C10" s="259"/>
      <c r="D10" s="12">
        <v>886</v>
      </c>
      <c r="E10" s="147">
        <v>100</v>
      </c>
      <c r="F10" s="12">
        <v>145</v>
      </c>
      <c r="G10" s="57">
        <f t="shared" si="0"/>
        <v>16.365688487584652</v>
      </c>
      <c r="H10" s="12">
        <v>652</v>
      </c>
      <c r="I10" s="57">
        <f t="shared" si="1"/>
        <v>73.58916478555305</v>
      </c>
      <c r="J10" s="12">
        <v>4</v>
      </c>
      <c r="K10" s="57">
        <f t="shared" si="2"/>
        <v>0.4514672686230248</v>
      </c>
      <c r="L10" s="12">
        <v>85</v>
      </c>
      <c r="M10" s="57">
        <f t="shared" si="3"/>
        <v>9.593679458239277</v>
      </c>
    </row>
    <row r="11" spans="1:13" s="9" customFormat="1" ht="21.75" customHeight="1">
      <c r="A11" s="188" t="s">
        <v>333</v>
      </c>
      <c r="B11" s="258" t="s">
        <v>41</v>
      </c>
      <c r="C11" s="259"/>
      <c r="D11" s="12">
        <v>991</v>
      </c>
      <c r="E11" s="147">
        <v>100</v>
      </c>
      <c r="F11" s="12">
        <v>174</v>
      </c>
      <c r="G11" s="57">
        <f t="shared" si="0"/>
        <v>17.558022199798184</v>
      </c>
      <c r="H11" s="12">
        <v>701</v>
      </c>
      <c r="I11" s="57">
        <f t="shared" si="1"/>
        <v>70.73662966700303</v>
      </c>
      <c r="J11" s="12">
        <v>5</v>
      </c>
      <c r="K11" s="57">
        <f t="shared" si="2"/>
        <v>0.5045408678102926</v>
      </c>
      <c r="L11" s="12">
        <v>111</v>
      </c>
      <c r="M11" s="57">
        <f t="shared" si="3"/>
        <v>11.200807265388496</v>
      </c>
    </row>
    <row r="12" spans="1:13" s="9" customFormat="1" ht="21.75" customHeight="1">
      <c r="A12" s="188" t="s">
        <v>334</v>
      </c>
      <c r="B12" s="258" t="s">
        <v>42</v>
      </c>
      <c r="C12" s="259"/>
      <c r="D12" s="34">
        <v>1054</v>
      </c>
      <c r="E12" s="147">
        <v>100</v>
      </c>
      <c r="F12" s="12">
        <v>167</v>
      </c>
      <c r="G12" s="57">
        <f t="shared" si="0"/>
        <v>15.844402277039848</v>
      </c>
      <c r="H12" s="12">
        <v>756</v>
      </c>
      <c r="I12" s="57">
        <f t="shared" si="1"/>
        <v>71.72675521821633</v>
      </c>
      <c r="J12" s="12">
        <v>3</v>
      </c>
      <c r="K12" s="57">
        <f t="shared" si="2"/>
        <v>0.2846299810246679</v>
      </c>
      <c r="L12" s="12">
        <v>128</v>
      </c>
      <c r="M12" s="57">
        <f t="shared" si="3"/>
        <v>12.144212523719165</v>
      </c>
    </row>
    <row r="13" spans="1:13" s="9" customFormat="1" ht="21.75" customHeight="1">
      <c r="A13" s="194" t="s">
        <v>249</v>
      </c>
      <c r="B13" s="258" t="s">
        <v>276</v>
      </c>
      <c r="C13" s="259"/>
      <c r="D13" s="34">
        <v>1036</v>
      </c>
      <c r="E13" s="147">
        <v>100</v>
      </c>
      <c r="F13" s="12">
        <v>217</v>
      </c>
      <c r="G13" s="57">
        <f t="shared" si="0"/>
        <v>20.945945945945947</v>
      </c>
      <c r="H13" s="12">
        <v>713</v>
      </c>
      <c r="I13" s="57">
        <f t="shared" si="1"/>
        <v>68.82239382239382</v>
      </c>
      <c r="J13" s="12">
        <v>4</v>
      </c>
      <c r="K13" s="57">
        <f t="shared" si="2"/>
        <v>0.3861003861003861</v>
      </c>
      <c r="L13" s="12">
        <v>102</v>
      </c>
      <c r="M13" s="57">
        <f t="shared" si="3"/>
        <v>9.845559845559846</v>
      </c>
    </row>
    <row r="14" spans="1:13" s="9" customFormat="1" ht="21.75" customHeight="1">
      <c r="A14" s="194" t="s">
        <v>297</v>
      </c>
      <c r="B14" s="258" t="s">
        <v>292</v>
      </c>
      <c r="C14" s="259"/>
      <c r="D14" s="189">
        <v>813</v>
      </c>
      <c r="E14" s="195">
        <v>100</v>
      </c>
      <c r="F14" s="189">
        <v>128</v>
      </c>
      <c r="G14" s="57">
        <f t="shared" si="0"/>
        <v>15.744157441574416</v>
      </c>
      <c r="H14" s="189">
        <v>590</v>
      </c>
      <c r="I14" s="57">
        <f t="shared" si="1"/>
        <v>72.57072570725708</v>
      </c>
      <c r="J14" s="189">
        <v>3</v>
      </c>
      <c r="K14" s="57">
        <f t="shared" si="2"/>
        <v>0.36900369003690037</v>
      </c>
      <c r="L14" s="189">
        <v>92</v>
      </c>
      <c r="M14" s="57">
        <f t="shared" si="3"/>
        <v>11.31611316113161</v>
      </c>
    </row>
    <row r="15" spans="1:13" s="9" customFormat="1" ht="21.75" customHeight="1">
      <c r="A15" s="194" t="s">
        <v>304</v>
      </c>
      <c r="B15" s="258" t="s">
        <v>314</v>
      </c>
      <c r="C15" s="259"/>
      <c r="D15" s="189">
        <v>797</v>
      </c>
      <c r="E15" s="195">
        <v>100</v>
      </c>
      <c r="F15" s="189">
        <v>98</v>
      </c>
      <c r="G15" s="57">
        <f t="shared" si="0"/>
        <v>12.296110414052698</v>
      </c>
      <c r="H15" s="189">
        <v>551</v>
      </c>
      <c r="I15" s="57">
        <f t="shared" si="1"/>
        <v>69.13425345043915</v>
      </c>
      <c r="J15" s="189">
        <v>2</v>
      </c>
      <c r="K15" s="57">
        <f t="shared" si="2"/>
        <v>0.2509410288582183</v>
      </c>
      <c r="L15" s="189">
        <v>146</v>
      </c>
      <c r="M15" s="57">
        <f t="shared" si="3"/>
        <v>18.318695106649937</v>
      </c>
    </row>
    <row r="16" spans="1:13" s="9" customFormat="1" ht="21.75" customHeight="1">
      <c r="A16" s="194" t="s">
        <v>335</v>
      </c>
      <c r="B16" s="258" t="s">
        <v>315</v>
      </c>
      <c r="C16" s="259"/>
      <c r="D16" s="189">
        <v>774</v>
      </c>
      <c r="E16" s="195">
        <v>100</v>
      </c>
      <c r="F16" s="189">
        <v>113</v>
      </c>
      <c r="G16" s="57">
        <f t="shared" si="0"/>
        <v>14.599483204134367</v>
      </c>
      <c r="H16" s="189">
        <v>570</v>
      </c>
      <c r="I16" s="57">
        <f t="shared" si="1"/>
        <v>73.64341085271317</v>
      </c>
      <c r="J16" s="189">
        <v>1</v>
      </c>
      <c r="K16" s="57">
        <f t="shared" si="2"/>
        <v>0.12919896640826875</v>
      </c>
      <c r="L16" s="189">
        <v>90</v>
      </c>
      <c r="M16" s="57">
        <f t="shared" si="3"/>
        <v>11.627906976744185</v>
      </c>
    </row>
    <row r="17" spans="1:13" s="9" customFormat="1" ht="21.75" customHeight="1">
      <c r="A17" s="194" t="s">
        <v>358</v>
      </c>
      <c r="B17" s="258" t="s">
        <v>357</v>
      </c>
      <c r="C17" s="259"/>
      <c r="D17" s="189">
        <v>735</v>
      </c>
      <c r="E17" s="195">
        <v>100</v>
      </c>
      <c r="F17" s="189">
        <v>83</v>
      </c>
      <c r="G17" s="57">
        <f>F17/D17*100</f>
        <v>11.292517006802722</v>
      </c>
      <c r="H17" s="189">
        <v>577</v>
      </c>
      <c r="I17" s="57">
        <f>H17/D17*100</f>
        <v>78.50340136054422</v>
      </c>
      <c r="J17" s="189">
        <v>3</v>
      </c>
      <c r="K17" s="57">
        <f>J17/D17*100</f>
        <v>0.40816326530612246</v>
      </c>
      <c r="L17" s="189">
        <v>72</v>
      </c>
      <c r="M17" s="57">
        <f>L17/D17*100</f>
        <v>9.795918367346939</v>
      </c>
    </row>
    <row r="18" spans="4:13" s="26" customFormat="1" ht="21.75" customHeight="1">
      <c r="D18" s="270" t="s">
        <v>218</v>
      </c>
      <c r="E18" s="271"/>
      <c r="F18" s="271"/>
      <c r="G18" s="271"/>
      <c r="H18" s="271"/>
      <c r="I18" s="271"/>
      <c r="J18" s="271"/>
      <c r="K18" s="271"/>
      <c r="L18" s="271"/>
      <c r="M18" s="271"/>
    </row>
    <row r="19" spans="1:13" s="9" customFormat="1" ht="21.75" customHeight="1">
      <c r="A19" s="134" t="s">
        <v>200</v>
      </c>
      <c r="B19" s="264" t="s">
        <v>202</v>
      </c>
      <c r="C19" s="265"/>
      <c r="D19" s="12">
        <f>SUM(D20:D29)</f>
        <v>4731</v>
      </c>
      <c r="E19" s="147">
        <v>100</v>
      </c>
      <c r="F19" s="12">
        <f>SUM(F20:F29)</f>
        <v>912</v>
      </c>
      <c r="G19" s="57">
        <f>F19/D19*100</f>
        <v>19.27710843373494</v>
      </c>
      <c r="H19" s="12">
        <f>SUM(H20:H29)</f>
        <v>3519</v>
      </c>
      <c r="I19" s="57">
        <f>H19/D19*100</f>
        <v>74.38173747622068</v>
      </c>
      <c r="J19" s="12">
        <f>SUM(J20:J29)</f>
        <v>1</v>
      </c>
      <c r="K19" s="57">
        <f>J19/D19*100</f>
        <v>0.02113718030014796</v>
      </c>
      <c r="L19" s="12">
        <f>SUM(L20:L29)</f>
        <v>299</v>
      </c>
      <c r="M19" s="57">
        <f>L19/D19*100</f>
        <v>6.32001690974424</v>
      </c>
    </row>
    <row r="20" spans="1:13" s="9" customFormat="1" ht="21.75" customHeight="1">
      <c r="A20" s="188" t="s">
        <v>330</v>
      </c>
      <c r="B20" s="261">
        <v>2007</v>
      </c>
      <c r="C20" s="262"/>
      <c r="D20" s="168">
        <v>778</v>
      </c>
      <c r="E20" s="196">
        <v>100</v>
      </c>
      <c r="F20" s="168">
        <v>102</v>
      </c>
      <c r="G20" s="57">
        <f>F20/D20*100</f>
        <v>13.110539845758353</v>
      </c>
      <c r="H20" s="168">
        <v>650</v>
      </c>
      <c r="I20" s="57">
        <f aca="true" t="shared" si="4" ref="I20:I27">H20/D20*100</f>
        <v>83.54755784061697</v>
      </c>
      <c r="J20" s="168">
        <v>0</v>
      </c>
      <c r="K20" s="196">
        <v>0</v>
      </c>
      <c r="L20" s="168">
        <v>26</v>
      </c>
      <c r="M20" s="57">
        <f aca="true" t="shared" si="5" ref="M20:M27">L20/D20*100</f>
        <v>3.3419023136246784</v>
      </c>
    </row>
    <row r="21" spans="1:13" s="9" customFormat="1" ht="21.75" customHeight="1">
      <c r="A21" s="188" t="s">
        <v>331</v>
      </c>
      <c r="B21" s="261">
        <v>2008</v>
      </c>
      <c r="C21" s="262"/>
      <c r="D21" s="168">
        <v>436</v>
      </c>
      <c r="E21" s="196">
        <v>100</v>
      </c>
      <c r="F21" s="168">
        <v>82</v>
      </c>
      <c r="G21" s="57">
        <f aca="true" t="shared" si="6" ref="G21:G27">F21/D21*100</f>
        <v>18.807339449541285</v>
      </c>
      <c r="H21" s="168">
        <v>336</v>
      </c>
      <c r="I21" s="57">
        <f t="shared" si="4"/>
        <v>77.06422018348624</v>
      </c>
      <c r="J21" s="168">
        <v>0</v>
      </c>
      <c r="K21" s="196">
        <v>0</v>
      </c>
      <c r="L21" s="168">
        <v>18</v>
      </c>
      <c r="M21" s="57">
        <f t="shared" si="5"/>
        <v>4.128440366972478</v>
      </c>
    </row>
    <row r="22" spans="1:13" s="9" customFormat="1" ht="21.75" customHeight="1">
      <c r="A22" s="188" t="s">
        <v>332</v>
      </c>
      <c r="B22" s="261">
        <v>2009</v>
      </c>
      <c r="C22" s="262"/>
      <c r="D22" s="168">
        <v>423</v>
      </c>
      <c r="E22" s="196">
        <v>100</v>
      </c>
      <c r="F22" s="168">
        <v>89</v>
      </c>
      <c r="G22" s="57">
        <f t="shared" si="6"/>
        <v>21.04018912529551</v>
      </c>
      <c r="H22" s="168">
        <v>315</v>
      </c>
      <c r="I22" s="57">
        <f t="shared" si="4"/>
        <v>74.46808510638297</v>
      </c>
      <c r="J22" s="168">
        <v>0</v>
      </c>
      <c r="K22" s="196">
        <v>0</v>
      </c>
      <c r="L22" s="168">
        <v>19</v>
      </c>
      <c r="M22" s="57">
        <f t="shared" si="5"/>
        <v>4.491725768321513</v>
      </c>
    </row>
    <row r="23" spans="1:13" s="9" customFormat="1" ht="21.75" customHeight="1">
      <c r="A23" s="188" t="s">
        <v>333</v>
      </c>
      <c r="B23" s="261">
        <v>2010</v>
      </c>
      <c r="C23" s="262"/>
      <c r="D23" s="168">
        <v>474</v>
      </c>
      <c r="E23" s="196">
        <v>100</v>
      </c>
      <c r="F23" s="168">
        <v>101</v>
      </c>
      <c r="G23" s="57">
        <f t="shared" si="6"/>
        <v>21.308016877637133</v>
      </c>
      <c r="H23" s="168">
        <v>352</v>
      </c>
      <c r="I23" s="57">
        <f t="shared" si="4"/>
        <v>74.26160337552743</v>
      </c>
      <c r="J23" s="168">
        <v>0</v>
      </c>
      <c r="K23" s="196">
        <v>0</v>
      </c>
      <c r="L23" s="168">
        <v>21</v>
      </c>
      <c r="M23" s="57">
        <f t="shared" si="5"/>
        <v>4.430379746835443</v>
      </c>
    </row>
    <row r="24" spans="1:13" s="9" customFormat="1" ht="21.75" customHeight="1">
      <c r="A24" s="188" t="s">
        <v>334</v>
      </c>
      <c r="B24" s="261">
        <v>2011</v>
      </c>
      <c r="C24" s="262"/>
      <c r="D24" s="197">
        <v>592</v>
      </c>
      <c r="E24" s="198">
        <v>100</v>
      </c>
      <c r="F24" s="199">
        <v>116</v>
      </c>
      <c r="G24" s="57">
        <f t="shared" si="6"/>
        <v>19.594594594594593</v>
      </c>
      <c r="H24" s="199">
        <v>435</v>
      </c>
      <c r="I24" s="57">
        <f t="shared" si="4"/>
        <v>73.47972972972973</v>
      </c>
      <c r="J24" s="199">
        <v>0</v>
      </c>
      <c r="K24" s="198">
        <v>0</v>
      </c>
      <c r="L24" s="199">
        <v>41</v>
      </c>
      <c r="M24" s="57">
        <f t="shared" si="5"/>
        <v>6.925675675675675</v>
      </c>
    </row>
    <row r="25" spans="1:13" s="9" customFormat="1" ht="21.75" customHeight="1">
      <c r="A25" s="194" t="s">
        <v>249</v>
      </c>
      <c r="B25" s="261">
        <v>2012</v>
      </c>
      <c r="C25" s="262"/>
      <c r="D25" s="199">
        <v>560</v>
      </c>
      <c r="E25" s="198">
        <v>100</v>
      </c>
      <c r="F25" s="199">
        <v>158</v>
      </c>
      <c r="G25" s="57">
        <f t="shared" si="6"/>
        <v>28.214285714285715</v>
      </c>
      <c r="H25" s="199">
        <v>367</v>
      </c>
      <c r="I25" s="57">
        <f t="shared" si="4"/>
        <v>65.53571428571429</v>
      </c>
      <c r="J25" s="199">
        <v>0</v>
      </c>
      <c r="K25" s="198">
        <v>0</v>
      </c>
      <c r="L25" s="199">
        <v>35</v>
      </c>
      <c r="M25" s="57">
        <f t="shared" si="5"/>
        <v>6.25</v>
      </c>
    </row>
    <row r="26" spans="1:13" s="9" customFormat="1" ht="21.75" customHeight="1">
      <c r="A26" s="194" t="s">
        <v>297</v>
      </c>
      <c r="B26" s="261">
        <v>2013</v>
      </c>
      <c r="C26" s="262"/>
      <c r="D26" s="204">
        <v>371</v>
      </c>
      <c r="E26" s="205">
        <v>100</v>
      </c>
      <c r="F26" s="204">
        <v>79</v>
      </c>
      <c r="G26" s="57">
        <f t="shared" si="6"/>
        <v>21.293800539083556</v>
      </c>
      <c r="H26" s="204">
        <v>262</v>
      </c>
      <c r="I26" s="57">
        <f t="shared" si="4"/>
        <v>70.61994609164421</v>
      </c>
      <c r="J26" s="204">
        <v>0</v>
      </c>
      <c r="K26" s="205">
        <v>0</v>
      </c>
      <c r="L26" s="204">
        <v>30</v>
      </c>
      <c r="M26" s="57">
        <f t="shared" si="5"/>
        <v>8.086253369272237</v>
      </c>
    </row>
    <row r="27" spans="1:13" s="9" customFormat="1" ht="21.75" customHeight="1">
      <c r="A27" s="194" t="s">
        <v>304</v>
      </c>
      <c r="B27" s="261">
        <v>2014</v>
      </c>
      <c r="C27" s="262"/>
      <c r="D27" s="204">
        <v>362</v>
      </c>
      <c r="E27" s="205">
        <v>100</v>
      </c>
      <c r="F27" s="204">
        <v>67</v>
      </c>
      <c r="G27" s="57">
        <f t="shared" si="6"/>
        <v>18.50828729281768</v>
      </c>
      <c r="H27" s="204">
        <v>240</v>
      </c>
      <c r="I27" s="57">
        <f t="shared" si="4"/>
        <v>66.29834254143645</v>
      </c>
      <c r="J27" s="204">
        <v>0</v>
      </c>
      <c r="K27" s="205">
        <v>0</v>
      </c>
      <c r="L27" s="204">
        <v>55</v>
      </c>
      <c r="M27" s="57">
        <f t="shared" si="5"/>
        <v>15.193370165745856</v>
      </c>
    </row>
    <row r="28" spans="1:13" s="9" customFormat="1" ht="21.75" customHeight="1">
      <c r="A28" s="194" t="s">
        <v>355</v>
      </c>
      <c r="B28" s="261">
        <v>2015</v>
      </c>
      <c r="C28" s="262"/>
      <c r="D28" s="204">
        <v>347</v>
      </c>
      <c r="E28" s="205">
        <v>100</v>
      </c>
      <c r="F28" s="204">
        <v>65</v>
      </c>
      <c r="G28" s="57">
        <f>F28/D28*100</f>
        <v>18.73198847262248</v>
      </c>
      <c r="H28" s="204">
        <v>259</v>
      </c>
      <c r="I28" s="57">
        <f>H28/D28*100</f>
        <v>74.63976945244957</v>
      </c>
      <c r="J28" s="204">
        <v>0</v>
      </c>
      <c r="K28" s="205">
        <v>0</v>
      </c>
      <c r="L28" s="204">
        <v>23</v>
      </c>
      <c r="M28" s="57">
        <f>L28/D28*100</f>
        <v>6.628242074927954</v>
      </c>
    </row>
    <row r="29" spans="1:13" s="9" customFormat="1" ht="21.75" customHeight="1">
      <c r="A29" s="194" t="s">
        <v>353</v>
      </c>
      <c r="B29" s="261">
        <v>2016</v>
      </c>
      <c r="C29" s="261"/>
      <c r="D29" s="214">
        <v>388</v>
      </c>
      <c r="E29" s="200">
        <v>100</v>
      </c>
      <c r="F29" s="191">
        <v>53</v>
      </c>
      <c r="G29" s="65">
        <f>F29/D29*100</f>
        <v>13.65979381443299</v>
      </c>
      <c r="H29" s="191">
        <v>303</v>
      </c>
      <c r="I29" s="65">
        <f>H29/D29*100</f>
        <v>78.09278350515464</v>
      </c>
      <c r="J29" s="191">
        <v>1</v>
      </c>
      <c r="K29" s="200">
        <f>J29/D29*100</f>
        <v>0.25773195876288657</v>
      </c>
      <c r="L29" s="191">
        <v>31</v>
      </c>
      <c r="M29" s="65">
        <f>L29/D29*100</f>
        <v>7.989690721649484</v>
      </c>
    </row>
    <row r="30" spans="1:13" ht="16.5" customHeight="1">
      <c r="A30" s="79"/>
      <c r="B30" s="272"/>
      <c r="C30" s="273"/>
      <c r="D30" s="115"/>
      <c r="E30" s="154"/>
      <c r="F30" s="115"/>
      <c r="G30" s="116"/>
      <c r="H30" s="115"/>
      <c r="I30" s="18"/>
      <c r="J30" s="115"/>
      <c r="K30" s="115"/>
      <c r="L30" s="115"/>
      <c r="M30" s="115"/>
    </row>
    <row r="31" spans="1:13" ht="16.5" customHeight="1">
      <c r="A31" s="79"/>
      <c r="B31" s="272"/>
      <c r="C31" s="273"/>
      <c r="D31" s="115"/>
      <c r="E31" s="154"/>
      <c r="F31" s="115"/>
      <c r="G31" s="116"/>
      <c r="H31" s="115"/>
      <c r="I31" s="18"/>
      <c r="J31" s="115"/>
      <c r="K31" s="115"/>
      <c r="L31" s="115"/>
      <c r="M31" s="115"/>
    </row>
    <row r="32" spans="1:13" ht="15">
      <c r="A32" s="79"/>
      <c r="B32" s="272"/>
      <c r="C32" s="273"/>
      <c r="D32" s="115"/>
      <c r="E32" s="154"/>
      <c r="F32" s="115"/>
      <c r="G32" s="116"/>
      <c r="H32" s="115"/>
      <c r="I32" s="18"/>
      <c r="J32" s="115"/>
      <c r="K32" s="115"/>
      <c r="L32" s="115"/>
      <c r="M32" s="115"/>
    </row>
    <row r="33" spans="1:13" ht="15">
      <c r="A33" s="79"/>
      <c r="B33" s="272"/>
      <c r="C33" s="273"/>
      <c r="D33" s="115"/>
      <c r="E33" s="154"/>
      <c r="F33" s="115"/>
      <c r="G33" s="116"/>
      <c r="H33" s="115"/>
      <c r="I33" s="18"/>
      <c r="J33" s="115"/>
      <c r="K33" s="115"/>
      <c r="L33" s="115"/>
      <c r="M33" s="115"/>
    </row>
    <row r="34" ht="15">
      <c r="H34" s="115"/>
    </row>
    <row r="39" spans="1:13" ht="30" customHeight="1">
      <c r="A39" s="250" t="str">
        <f>"- "&amp;Sheet1!B3&amp;" -"</f>
        <v>- 24 -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</row>
    <row r="40" spans="1:13" ht="24" customHeight="1">
      <c r="A40" s="229" t="s">
        <v>221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</row>
    <row r="41" spans="1:13" ht="29.25" customHeight="1">
      <c r="A41" s="229" t="s">
        <v>222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</row>
    <row r="42" spans="1:13" ht="23.25" customHeight="1">
      <c r="A42" s="232" t="s">
        <v>91</v>
      </c>
      <c r="B42" s="277" t="s">
        <v>53</v>
      </c>
      <c r="C42" s="237"/>
      <c r="D42" s="266" t="s">
        <v>172</v>
      </c>
      <c r="E42" s="237"/>
      <c r="F42" s="266" t="s">
        <v>234</v>
      </c>
      <c r="G42" s="237"/>
      <c r="H42" s="266" t="s">
        <v>92</v>
      </c>
      <c r="I42" s="237"/>
      <c r="J42" s="269" t="s">
        <v>93</v>
      </c>
      <c r="K42" s="269"/>
      <c r="L42" s="269"/>
      <c r="M42" s="269"/>
    </row>
    <row r="43" spans="1:13" ht="42" customHeight="1">
      <c r="A43" s="274"/>
      <c r="B43" s="278"/>
      <c r="C43" s="268"/>
      <c r="D43" s="267"/>
      <c r="E43" s="268"/>
      <c r="F43" s="267"/>
      <c r="G43" s="268"/>
      <c r="H43" s="267"/>
      <c r="I43" s="268"/>
      <c r="J43" s="280" t="s">
        <v>173</v>
      </c>
      <c r="K43" s="281"/>
      <c r="L43" s="280" t="s">
        <v>96</v>
      </c>
      <c r="M43" s="281"/>
    </row>
    <row r="44" spans="1:13" ht="18" customHeight="1">
      <c r="A44" s="233"/>
      <c r="B44" s="279"/>
      <c r="C44" s="279"/>
      <c r="D44" s="148" t="s">
        <v>166</v>
      </c>
      <c r="E44" s="92" t="s">
        <v>159</v>
      </c>
      <c r="F44" s="92" t="s">
        <v>158</v>
      </c>
      <c r="G44" s="92" t="s">
        <v>159</v>
      </c>
      <c r="H44" s="92" t="s">
        <v>158</v>
      </c>
      <c r="I44" s="92" t="s">
        <v>159</v>
      </c>
      <c r="J44" s="92" t="s">
        <v>158</v>
      </c>
      <c r="K44" s="92" t="s">
        <v>159</v>
      </c>
      <c r="L44" s="92" t="s">
        <v>158</v>
      </c>
      <c r="M44" s="92" t="s">
        <v>159</v>
      </c>
    </row>
    <row r="45" spans="1:13" ht="21" customHeight="1">
      <c r="A45" s="9"/>
      <c r="B45" s="9"/>
      <c r="C45" s="9"/>
      <c r="D45" s="270" t="s">
        <v>219</v>
      </c>
      <c r="E45" s="271"/>
      <c r="F45" s="271"/>
      <c r="G45" s="271"/>
      <c r="H45" s="271"/>
      <c r="I45" s="271"/>
      <c r="J45" s="271"/>
      <c r="K45" s="271"/>
      <c r="L45" s="271"/>
      <c r="M45" s="271"/>
    </row>
    <row r="46" spans="1:13" ht="18" customHeight="1">
      <c r="A46" s="134" t="s">
        <v>200</v>
      </c>
      <c r="B46" s="265" t="s">
        <v>201</v>
      </c>
      <c r="C46" s="265"/>
      <c r="D46" s="12">
        <f>SUM(D47:D56)</f>
        <v>123</v>
      </c>
      <c r="E46" s="147">
        <v>100</v>
      </c>
      <c r="F46" s="12">
        <f>SUM(F47:F56)</f>
        <v>95</v>
      </c>
      <c r="G46" s="57">
        <f>F46/D46*100</f>
        <v>77.23577235772358</v>
      </c>
      <c r="H46" s="12">
        <f>SUM(H47:H56)</f>
        <v>28</v>
      </c>
      <c r="I46" s="57">
        <f>H46/D46*100</f>
        <v>22.76422764227642</v>
      </c>
      <c r="J46" s="168">
        <f>SUM(J47:J56)</f>
        <v>0</v>
      </c>
      <c r="K46" s="168">
        <f>J46/D46*100</f>
        <v>0</v>
      </c>
      <c r="L46" s="168">
        <f>SUM(L47:L56)</f>
        <v>0</v>
      </c>
      <c r="M46" s="168">
        <f>L46/D46*100</f>
        <v>0</v>
      </c>
    </row>
    <row r="47" spans="1:13" ht="21.75" customHeight="1">
      <c r="A47" s="188" t="s">
        <v>330</v>
      </c>
      <c r="B47" s="261">
        <v>2007</v>
      </c>
      <c r="C47" s="262"/>
      <c r="D47" s="168">
        <v>11</v>
      </c>
      <c r="E47" s="201">
        <v>100</v>
      </c>
      <c r="F47" s="168">
        <v>8</v>
      </c>
      <c r="G47" s="57">
        <f aca="true" t="shared" si="7" ref="G47:G53">F47/D47*100</f>
        <v>72.72727272727273</v>
      </c>
      <c r="H47" s="168">
        <v>3</v>
      </c>
      <c r="I47" s="57">
        <f aca="true" t="shared" si="8" ref="I47:I53">H47/D47*100</f>
        <v>27.27272727272727</v>
      </c>
      <c r="J47" s="168">
        <v>0</v>
      </c>
      <c r="K47" s="168">
        <v>0</v>
      </c>
      <c r="L47" s="168">
        <v>0</v>
      </c>
      <c r="M47" s="168">
        <v>0</v>
      </c>
    </row>
    <row r="48" spans="1:13" ht="21.75" customHeight="1">
      <c r="A48" s="188" t="s">
        <v>331</v>
      </c>
      <c r="B48" s="261">
        <v>2008</v>
      </c>
      <c r="C48" s="262"/>
      <c r="D48" s="168">
        <v>16</v>
      </c>
      <c r="E48" s="201">
        <v>100</v>
      </c>
      <c r="F48" s="168">
        <v>14</v>
      </c>
      <c r="G48" s="57">
        <f t="shared" si="7"/>
        <v>87.5</v>
      </c>
      <c r="H48" s="168">
        <v>2</v>
      </c>
      <c r="I48" s="57">
        <f t="shared" si="8"/>
        <v>12.5</v>
      </c>
      <c r="J48" s="168">
        <v>0</v>
      </c>
      <c r="K48" s="168">
        <v>0</v>
      </c>
      <c r="L48" s="168">
        <v>0</v>
      </c>
      <c r="M48" s="168">
        <v>0</v>
      </c>
    </row>
    <row r="49" spans="1:13" ht="21.75" customHeight="1">
      <c r="A49" s="188" t="s">
        <v>332</v>
      </c>
      <c r="B49" s="261">
        <v>2009</v>
      </c>
      <c r="C49" s="262"/>
      <c r="D49" s="168">
        <v>19</v>
      </c>
      <c r="E49" s="201">
        <v>100</v>
      </c>
      <c r="F49" s="168">
        <v>16</v>
      </c>
      <c r="G49" s="57">
        <f t="shared" si="7"/>
        <v>84.21052631578947</v>
      </c>
      <c r="H49" s="168">
        <v>3</v>
      </c>
      <c r="I49" s="57">
        <f t="shared" si="8"/>
        <v>15.789473684210526</v>
      </c>
      <c r="J49" s="168">
        <v>0</v>
      </c>
      <c r="K49" s="168">
        <v>0</v>
      </c>
      <c r="L49" s="168">
        <v>0</v>
      </c>
      <c r="M49" s="168">
        <v>0</v>
      </c>
    </row>
    <row r="50" spans="1:13" ht="21.75" customHeight="1">
      <c r="A50" s="188" t="s">
        <v>333</v>
      </c>
      <c r="B50" s="261">
        <v>2010</v>
      </c>
      <c r="C50" s="262"/>
      <c r="D50" s="168">
        <v>16</v>
      </c>
      <c r="E50" s="201">
        <v>100</v>
      </c>
      <c r="F50" s="168">
        <v>11</v>
      </c>
      <c r="G50" s="57">
        <f t="shared" si="7"/>
        <v>68.75</v>
      </c>
      <c r="H50" s="168">
        <v>5</v>
      </c>
      <c r="I50" s="57">
        <f t="shared" si="8"/>
        <v>31.25</v>
      </c>
      <c r="J50" s="168">
        <v>0</v>
      </c>
      <c r="K50" s="168">
        <v>0</v>
      </c>
      <c r="L50" s="168">
        <v>0</v>
      </c>
      <c r="M50" s="168">
        <v>0</v>
      </c>
    </row>
    <row r="51" spans="1:13" ht="21.75" customHeight="1">
      <c r="A51" s="188" t="s">
        <v>334</v>
      </c>
      <c r="B51" s="261">
        <v>2011</v>
      </c>
      <c r="C51" s="262"/>
      <c r="D51" s="197">
        <v>14</v>
      </c>
      <c r="E51" s="201">
        <v>100</v>
      </c>
      <c r="F51" s="199">
        <v>9</v>
      </c>
      <c r="G51" s="57">
        <f t="shared" si="7"/>
        <v>64.28571428571429</v>
      </c>
      <c r="H51" s="199">
        <v>5</v>
      </c>
      <c r="I51" s="57">
        <f t="shared" si="8"/>
        <v>35.714285714285715</v>
      </c>
      <c r="J51" s="199">
        <v>0</v>
      </c>
      <c r="K51" s="199">
        <v>0</v>
      </c>
      <c r="L51" s="199">
        <v>0</v>
      </c>
      <c r="M51" s="199">
        <v>0</v>
      </c>
    </row>
    <row r="52" spans="1:13" ht="21.75" customHeight="1">
      <c r="A52" s="194" t="s">
        <v>249</v>
      </c>
      <c r="B52" s="261">
        <v>2012</v>
      </c>
      <c r="C52" s="262"/>
      <c r="D52" s="197">
        <v>11</v>
      </c>
      <c r="E52" s="201">
        <v>100</v>
      </c>
      <c r="F52" s="199">
        <v>9</v>
      </c>
      <c r="G52" s="57">
        <f t="shared" si="7"/>
        <v>81.81818181818183</v>
      </c>
      <c r="H52" s="199">
        <v>2</v>
      </c>
      <c r="I52" s="57">
        <f t="shared" si="8"/>
        <v>18.181818181818183</v>
      </c>
      <c r="J52" s="199">
        <v>0</v>
      </c>
      <c r="K52" s="199">
        <v>0</v>
      </c>
      <c r="L52" s="199">
        <v>0</v>
      </c>
      <c r="M52" s="199">
        <v>0</v>
      </c>
    </row>
    <row r="53" spans="1:13" ht="21.75" customHeight="1">
      <c r="A53" s="194" t="s">
        <v>297</v>
      </c>
      <c r="B53" s="261">
        <v>2013</v>
      </c>
      <c r="C53" s="262"/>
      <c r="D53" s="189">
        <v>11</v>
      </c>
      <c r="E53" s="195">
        <v>100</v>
      </c>
      <c r="F53" s="189">
        <v>7</v>
      </c>
      <c r="G53" s="57">
        <f t="shared" si="7"/>
        <v>63.63636363636363</v>
      </c>
      <c r="H53" s="189">
        <v>4</v>
      </c>
      <c r="I53" s="57">
        <f t="shared" si="8"/>
        <v>36.36363636363637</v>
      </c>
      <c r="J53" s="168">
        <v>0</v>
      </c>
      <c r="K53" s="168">
        <v>0</v>
      </c>
      <c r="L53" s="168">
        <v>0</v>
      </c>
      <c r="M53" s="168">
        <v>0</v>
      </c>
    </row>
    <row r="54" spans="1:13" ht="21.75" customHeight="1">
      <c r="A54" s="194" t="s">
        <v>304</v>
      </c>
      <c r="B54" s="261">
        <v>2014</v>
      </c>
      <c r="C54" s="262"/>
      <c r="D54" s="189">
        <v>7</v>
      </c>
      <c r="E54" s="195">
        <v>100</v>
      </c>
      <c r="F54" s="189">
        <v>6</v>
      </c>
      <c r="G54" s="57">
        <f>F54/D54*100</f>
        <v>85.71428571428571</v>
      </c>
      <c r="H54" s="189">
        <v>1</v>
      </c>
      <c r="I54" s="57">
        <f>H54/D54*100</f>
        <v>14.285714285714285</v>
      </c>
      <c r="J54" s="168">
        <v>0</v>
      </c>
      <c r="K54" s="168">
        <v>0</v>
      </c>
      <c r="L54" s="168">
        <v>0</v>
      </c>
      <c r="M54" s="168">
        <v>0</v>
      </c>
    </row>
    <row r="55" spans="1:13" ht="21.75" customHeight="1">
      <c r="A55" s="194" t="s">
        <v>335</v>
      </c>
      <c r="B55" s="261">
        <v>2015</v>
      </c>
      <c r="C55" s="262"/>
      <c r="D55" s="189">
        <v>13</v>
      </c>
      <c r="E55" s="195">
        <v>100</v>
      </c>
      <c r="F55" s="189">
        <v>11</v>
      </c>
      <c r="G55" s="57">
        <f>F55/D55*100</f>
        <v>84.61538461538461</v>
      </c>
      <c r="H55" s="189">
        <v>2</v>
      </c>
      <c r="I55" s="57">
        <f>H55/D55*100</f>
        <v>15.384615384615385</v>
      </c>
      <c r="J55" s="168">
        <v>0</v>
      </c>
      <c r="K55" s="168">
        <v>0</v>
      </c>
      <c r="L55" s="168">
        <v>0</v>
      </c>
      <c r="M55" s="168">
        <v>0</v>
      </c>
    </row>
    <row r="56" spans="1:13" ht="21.75" customHeight="1">
      <c r="A56" s="194" t="s">
        <v>353</v>
      </c>
      <c r="B56" s="261">
        <v>2016</v>
      </c>
      <c r="C56" s="262"/>
      <c r="D56" s="189">
        <v>5</v>
      </c>
      <c r="E56" s="195">
        <v>100</v>
      </c>
      <c r="F56" s="189">
        <v>4</v>
      </c>
      <c r="G56" s="57">
        <f>F56/D56*100</f>
        <v>80</v>
      </c>
      <c r="H56" s="189">
        <v>1</v>
      </c>
      <c r="I56" s="57">
        <f>H56/D56*100</f>
        <v>20</v>
      </c>
      <c r="J56" s="168">
        <v>0</v>
      </c>
      <c r="K56" s="168">
        <v>0</v>
      </c>
      <c r="L56" s="168">
        <v>0</v>
      </c>
      <c r="M56" s="168">
        <v>0</v>
      </c>
    </row>
    <row r="57" spans="1:11" ht="21.75" customHeight="1">
      <c r="A57" s="188"/>
      <c r="B57" s="188"/>
      <c r="C57" s="188"/>
      <c r="D57" s="149"/>
      <c r="E57" s="260" t="s">
        <v>223</v>
      </c>
      <c r="F57" s="260"/>
      <c r="G57" s="260"/>
      <c r="H57" s="260"/>
      <c r="I57" s="260"/>
      <c r="J57" s="260"/>
      <c r="K57" s="260"/>
    </row>
    <row r="58" spans="1:13" ht="21.75" customHeight="1">
      <c r="A58" s="134" t="s">
        <v>200</v>
      </c>
      <c r="B58" s="265" t="s">
        <v>202</v>
      </c>
      <c r="C58" s="265"/>
      <c r="D58" s="12">
        <f>SUM(D59:D68)</f>
        <v>4400</v>
      </c>
      <c r="E58" s="147">
        <v>100</v>
      </c>
      <c r="F58" s="12">
        <f>SUM(F59:F68)</f>
        <v>414</v>
      </c>
      <c r="G58" s="57">
        <f>F58/D58*100</f>
        <v>9.409090909090908</v>
      </c>
      <c r="H58" s="12">
        <f>SUM(H59:H68)</f>
        <v>3200</v>
      </c>
      <c r="I58" s="57">
        <f>H58/D58*100</f>
        <v>72.72727272727273</v>
      </c>
      <c r="J58" s="12">
        <f>SUM(J59:J68)</f>
        <v>32</v>
      </c>
      <c r="K58" s="57">
        <f>J58/D58*100</f>
        <v>0.7272727272727273</v>
      </c>
      <c r="L58" s="12">
        <f>SUM(L59:L68)</f>
        <v>754</v>
      </c>
      <c r="M58" s="57">
        <f>L58/D58*100</f>
        <v>17.136363636363637</v>
      </c>
    </row>
    <row r="59" spans="1:13" ht="21.75" customHeight="1">
      <c r="A59" s="188" t="s">
        <v>330</v>
      </c>
      <c r="B59" s="261">
        <v>2007</v>
      </c>
      <c r="C59" s="262"/>
      <c r="D59" s="12">
        <v>507</v>
      </c>
      <c r="E59" s="144">
        <v>100</v>
      </c>
      <c r="F59" s="17">
        <v>51</v>
      </c>
      <c r="G59" s="57">
        <f aca="true" t="shared" si="9" ref="G59:G65">F59/D59*100</f>
        <v>10.059171597633137</v>
      </c>
      <c r="H59" s="12">
        <v>365</v>
      </c>
      <c r="I59" s="57">
        <f aca="true" t="shared" si="10" ref="I59:I65">H59/D59*100</f>
        <v>71.99211045364892</v>
      </c>
      <c r="J59" s="12">
        <v>4</v>
      </c>
      <c r="K59" s="57">
        <f aca="true" t="shared" si="11" ref="K59:K65">J59/D59*100</f>
        <v>0.7889546351084813</v>
      </c>
      <c r="L59" s="12">
        <v>87</v>
      </c>
      <c r="M59" s="57">
        <f aca="true" t="shared" si="12" ref="M59:M65">L59/D59*100</f>
        <v>17.159763313609467</v>
      </c>
    </row>
    <row r="60" spans="1:13" ht="21.75" customHeight="1">
      <c r="A60" s="188" t="s">
        <v>331</v>
      </c>
      <c r="B60" s="261">
        <v>2008</v>
      </c>
      <c r="C60" s="262"/>
      <c r="D60" s="12">
        <v>420</v>
      </c>
      <c r="E60" s="144">
        <v>100</v>
      </c>
      <c r="F60" s="12">
        <v>39</v>
      </c>
      <c r="G60" s="57">
        <f t="shared" si="9"/>
        <v>9.285714285714286</v>
      </c>
      <c r="H60" s="12">
        <v>281</v>
      </c>
      <c r="I60" s="57">
        <f t="shared" si="10"/>
        <v>66.9047619047619</v>
      </c>
      <c r="J60" s="12">
        <v>4</v>
      </c>
      <c r="K60" s="57">
        <f t="shared" si="11"/>
        <v>0.9523809523809524</v>
      </c>
      <c r="L60" s="12">
        <v>96</v>
      </c>
      <c r="M60" s="57">
        <f t="shared" si="12"/>
        <v>22.857142857142858</v>
      </c>
    </row>
    <row r="61" spans="1:13" ht="21.75" customHeight="1">
      <c r="A61" s="188" t="s">
        <v>332</v>
      </c>
      <c r="B61" s="261">
        <v>2009</v>
      </c>
      <c r="C61" s="262"/>
      <c r="D61" s="12">
        <v>444</v>
      </c>
      <c r="E61" s="144">
        <v>100</v>
      </c>
      <c r="F61" s="12">
        <v>40</v>
      </c>
      <c r="G61" s="57">
        <f t="shared" si="9"/>
        <v>9.00900900900901</v>
      </c>
      <c r="H61" s="12">
        <v>334</v>
      </c>
      <c r="I61" s="57">
        <f t="shared" si="10"/>
        <v>75.22522522522522</v>
      </c>
      <c r="J61" s="12">
        <v>4</v>
      </c>
      <c r="K61" s="57">
        <f t="shared" si="11"/>
        <v>0.9009009009009009</v>
      </c>
      <c r="L61" s="12">
        <v>66</v>
      </c>
      <c r="M61" s="57">
        <f t="shared" si="12"/>
        <v>14.864864864864865</v>
      </c>
    </row>
    <row r="62" spans="1:13" ht="21.75" customHeight="1">
      <c r="A62" s="188" t="s">
        <v>333</v>
      </c>
      <c r="B62" s="261">
        <v>2010</v>
      </c>
      <c r="C62" s="262"/>
      <c r="D62" s="12">
        <v>501</v>
      </c>
      <c r="E62" s="144">
        <v>100</v>
      </c>
      <c r="F62" s="12">
        <v>62</v>
      </c>
      <c r="G62" s="57">
        <f t="shared" si="9"/>
        <v>12.375249500998004</v>
      </c>
      <c r="H62" s="12">
        <v>344</v>
      </c>
      <c r="I62" s="57">
        <f t="shared" si="10"/>
        <v>68.6626746506986</v>
      </c>
      <c r="J62" s="12">
        <v>5</v>
      </c>
      <c r="K62" s="57">
        <f t="shared" si="11"/>
        <v>0.998003992015968</v>
      </c>
      <c r="L62" s="12">
        <v>90</v>
      </c>
      <c r="M62" s="57">
        <f t="shared" si="12"/>
        <v>17.964071856287426</v>
      </c>
    </row>
    <row r="63" spans="1:13" ht="21.75" customHeight="1">
      <c r="A63" s="188" t="s">
        <v>334</v>
      </c>
      <c r="B63" s="261">
        <v>2011</v>
      </c>
      <c r="C63" s="262"/>
      <c r="D63" s="34">
        <v>448</v>
      </c>
      <c r="E63" s="144">
        <v>100</v>
      </c>
      <c r="F63" s="12">
        <v>42</v>
      </c>
      <c r="G63" s="57">
        <f t="shared" si="9"/>
        <v>9.375</v>
      </c>
      <c r="H63" s="12">
        <v>316</v>
      </c>
      <c r="I63" s="57">
        <f t="shared" si="10"/>
        <v>70.53571428571429</v>
      </c>
      <c r="J63" s="12">
        <v>3</v>
      </c>
      <c r="K63" s="57">
        <f t="shared" si="11"/>
        <v>0.6696428571428571</v>
      </c>
      <c r="L63" s="12">
        <v>87</v>
      </c>
      <c r="M63" s="57">
        <f t="shared" si="12"/>
        <v>19.419642857142858</v>
      </c>
    </row>
    <row r="64" spans="1:13" ht="21.75" customHeight="1">
      <c r="A64" s="194" t="s">
        <v>249</v>
      </c>
      <c r="B64" s="261">
        <v>2012</v>
      </c>
      <c r="C64" s="262"/>
      <c r="D64" s="12">
        <v>465</v>
      </c>
      <c r="E64" s="144">
        <v>100</v>
      </c>
      <c r="F64" s="12">
        <v>50</v>
      </c>
      <c r="G64" s="57">
        <f t="shared" si="9"/>
        <v>10.75268817204301</v>
      </c>
      <c r="H64" s="12">
        <v>344</v>
      </c>
      <c r="I64" s="57">
        <f t="shared" si="10"/>
        <v>73.9784946236559</v>
      </c>
      <c r="J64" s="12">
        <v>4</v>
      </c>
      <c r="K64" s="57">
        <f t="shared" si="11"/>
        <v>0.8602150537634409</v>
      </c>
      <c r="L64" s="12">
        <v>67</v>
      </c>
      <c r="M64" s="57">
        <f t="shared" si="12"/>
        <v>14.408602150537634</v>
      </c>
    </row>
    <row r="65" spans="1:13" ht="21.75" customHeight="1">
      <c r="A65" s="194" t="s">
        <v>297</v>
      </c>
      <c r="B65" s="261">
        <v>2013</v>
      </c>
      <c r="C65" s="262"/>
      <c r="D65" s="204">
        <v>431</v>
      </c>
      <c r="E65" s="205">
        <v>100</v>
      </c>
      <c r="F65" s="204">
        <v>42</v>
      </c>
      <c r="G65" s="57">
        <f t="shared" si="9"/>
        <v>9.744779582366588</v>
      </c>
      <c r="H65" s="204">
        <v>324</v>
      </c>
      <c r="I65" s="57">
        <f t="shared" si="10"/>
        <v>75.1740139211137</v>
      </c>
      <c r="J65" s="204">
        <v>3</v>
      </c>
      <c r="K65" s="57">
        <f t="shared" si="11"/>
        <v>0.6960556844547563</v>
      </c>
      <c r="L65" s="204">
        <v>62</v>
      </c>
      <c r="M65" s="57">
        <f t="shared" si="12"/>
        <v>14.385150812064964</v>
      </c>
    </row>
    <row r="66" spans="1:13" ht="21.75" customHeight="1">
      <c r="A66" s="194" t="s">
        <v>304</v>
      </c>
      <c r="B66" s="261">
        <v>2014</v>
      </c>
      <c r="C66" s="262"/>
      <c r="D66" s="204">
        <v>428</v>
      </c>
      <c r="E66" s="205">
        <v>100</v>
      </c>
      <c r="F66" s="204">
        <v>25</v>
      </c>
      <c r="G66" s="57">
        <f>F66/D66*100</f>
        <v>5.841121495327103</v>
      </c>
      <c r="H66" s="204">
        <v>310</v>
      </c>
      <c r="I66" s="57">
        <f>H66/D66*100</f>
        <v>72.42990654205607</v>
      </c>
      <c r="J66" s="204">
        <v>2</v>
      </c>
      <c r="K66" s="57">
        <f>J66/D66*100</f>
        <v>0.46728971962616817</v>
      </c>
      <c r="L66" s="204">
        <v>91</v>
      </c>
      <c r="M66" s="57">
        <f>L66/D66*100</f>
        <v>21.261682242990652</v>
      </c>
    </row>
    <row r="67" spans="1:13" ht="21.75" customHeight="1">
      <c r="A67" s="194" t="s">
        <v>335</v>
      </c>
      <c r="B67" s="261">
        <v>2015</v>
      </c>
      <c r="C67" s="262"/>
      <c r="D67" s="204">
        <v>414</v>
      </c>
      <c r="E67" s="205">
        <v>100</v>
      </c>
      <c r="F67" s="204">
        <v>37</v>
      </c>
      <c r="G67" s="57">
        <f>F67/D67*100</f>
        <v>8.937198067632849</v>
      </c>
      <c r="H67" s="204">
        <v>309</v>
      </c>
      <c r="I67" s="57">
        <f>H67/D67*100</f>
        <v>74.63768115942028</v>
      </c>
      <c r="J67" s="204">
        <v>1</v>
      </c>
      <c r="K67" s="57">
        <f>J67/D67*100</f>
        <v>0.24154589371980675</v>
      </c>
      <c r="L67" s="204">
        <v>67</v>
      </c>
      <c r="M67" s="57">
        <f>L67/D67*100</f>
        <v>16.183574879227052</v>
      </c>
    </row>
    <row r="68" spans="1:13" ht="21.75" customHeight="1">
      <c r="A68" s="194" t="s">
        <v>358</v>
      </c>
      <c r="B68" s="261">
        <v>2016</v>
      </c>
      <c r="C68" s="262"/>
      <c r="D68" s="191">
        <v>342</v>
      </c>
      <c r="E68" s="200">
        <v>100</v>
      </c>
      <c r="F68" s="191">
        <v>26</v>
      </c>
      <c r="G68" s="65">
        <f>F68/D68*100</f>
        <v>7.602339181286549</v>
      </c>
      <c r="H68" s="191">
        <v>273</v>
      </c>
      <c r="I68" s="65">
        <f>H68/D68*100</f>
        <v>79.82456140350878</v>
      </c>
      <c r="J68" s="191">
        <v>2</v>
      </c>
      <c r="K68" s="65">
        <f>J68/D68*100</f>
        <v>0.5847953216374269</v>
      </c>
      <c r="L68" s="191">
        <v>41</v>
      </c>
      <c r="M68" s="65">
        <f>L68/D68*100</f>
        <v>11.988304093567251</v>
      </c>
    </row>
    <row r="69" spans="1:13" ht="21.75" customHeight="1">
      <c r="A69" s="161"/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162"/>
      <c r="M69" s="163"/>
    </row>
    <row r="70" spans="1:13" ht="21.75" customHeight="1">
      <c r="A70" s="151"/>
      <c r="B70" s="124"/>
      <c r="C70" s="124"/>
      <c r="D70" s="57"/>
      <c r="E70" s="124"/>
      <c r="F70" s="124"/>
      <c r="G70" s="124"/>
      <c r="H70" s="124"/>
      <c r="I70" s="124"/>
      <c r="J70" s="124"/>
      <c r="K70" s="143"/>
      <c r="L70" s="143"/>
      <c r="M70" s="143"/>
    </row>
    <row r="71" spans="2:13" ht="21.75" customHeight="1"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</row>
    <row r="72" spans="2:13" ht="15">
      <c r="B72" s="282"/>
      <c r="C72" s="282"/>
      <c r="D72" s="282"/>
      <c r="E72" s="282"/>
      <c r="F72" s="282"/>
      <c r="G72" s="282"/>
      <c r="H72" s="282"/>
      <c r="I72" s="282"/>
      <c r="J72" s="282"/>
      <c r="K72" s="282"/>
      <c r="L72" s="125"/>
      <c r="M72" s="125"/>
    </row>
    <row r="78" spans="1:13" ht="15">
      <c r="A78" s="250" t="str">
        <f>"- "&amp;Sheet1!C3&amp;" -"</f>
        <v>- 25 -</v>
      </c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</row>
  </sheetData>
  <sheetProtection/>
  <mergeCells count="77">
    <mergeCell ref="B21:C21"/>
    <mergeCell ref="B20:C20"/>
    <mergeCell ref="B29:C29"/>
    <mergeCell ref="F42:G43"/>
    <mergeCell ref="B26:C26"/>
    <mergeCell ref="B27:C27"/>
    <mergeCell ref="D42:E43"/>
    <mergeCell ref="B22:C22"/>
    <mergeCell ref="B24:C24"/>
    <mergeCell ref="B30:C30"/>
    <mergeCell ref="B61:C61"/>
    <mergeCell ref="B66:C66"/>
    <mergeCell ref="B54:C54"/>
    <mergeCell ref="B60:C60"/>
    <mergeCell ref="B59:C59"/>
    <mergeCell ref="B58:C58"/>
    <mergeCell ref="B56:C56"/>
    <mergeCell ref="A78:M78"/>
    <mergeCell ref="B62:C62"/>
    <mergeCell ref="B63:C63"/>
    <mergeCell ref="B64:C64"/>
    <mergeCell ref="B65:C65"/>
    <mergeCell ref="B72:K72"/>
    <mergeCell ref="B69:K69"/>
    <mergeCell ref="B68:C68"/>
    <mergeCell ref="B71:M71"/>
    <mergeCell ref="B67:C67"/>
    <mergeCell ref="B8:C8"/>
    <mergeCell ref="B9:C9"/>
    <mergeCell ref="B31:C31"/>
    <mergeCell ref="B32:C32"/>
    <mergeCell ref="B42:C44"/>
    <mergeCell ref="A41:M41"/>
    <mergeCell ref="J43:K43"/>
    <mergeCell ref="A40:M40"/>
    <mergeCell ref="L43:M43"/>
    <mergeCell ref="J42:M42"/>
    <mergeCell ref="D45:M45"/>
    <mergeCell ref="B46:C46"/>
    <mergeCell ref="D6:M6"/>
    <mergeCell ref="B17:C17"/>
    <mergeCell ref="A3:A5"/>
    <mergeCell ref="B3:C5"/>
    <mergeCell ref="F3:G4"/>
    <mergeCell ref="B14:C14"/>
    <mergeCell ref="B15:C15"/>
    <mergeCell ref="B16:C16"/>
    <mergeCell ref="B7:C7"/>
    <mergeCell ref="L4:M4"/>
    <mergeCell ref="D18:M18"/>
    <mergeCell ref="B55:C55"/>
    <mergeCell ref="B28:C28"/>
    <mergeCell ref="B25:C25"/>
    <mergeCell ref="H42:I43"/>
    <mergeCell ref="B33:C33"/>
    <mergeCell ref="A39:M39"/>
    <mergeCell ref="A42:A44"/>
    <mergeCell ref="B49:C49"/>
    <mergeCell ref="B52:C52"/>
    <mergeCell ref="A2:M2"/>
    <mergeCell ref="B23:C23"/>
    <mergeCell ref="B19:C19"/>
    <mergeCell ref="A1:M1"/>
    <mergeCell ref="D3:E4"/>
    <mergeCell ref="H3:I4"/>
    <mergeCell ref="J3:M3"/>
    <mergeCell ref="J4:K4"/>
    <mergeCell ref="B10:C10"/>
    <mergeCell ref="B11:C11"/>
    <mergeCell ref="B12:C12"/>
    <mergeCell ref="B13:C13"/>
    <mergeCell ref="E57:K57"/>
    <mergeCell ref="B50:C50"/>
    <mergeCell ref="B51:C51"/>
    <mergeCell ref="B47:C47"/>
    <mergeCell ref="B48:C48"/>
    <mergeCell ref="B53:C53"/>
  </mergeCells>
  <printOptions/>
  <pageMargins left="0.47794117647058826" right="0.3937007874015748" top="0.5905511811023623" bottom="0.010416666666666666" header="0.5118110236220472" footer="0.7086614173228347"/>
  <pageSetup horizontalDpi="600" verticalDpi="600" orientation="portrait" paperSize="9" scale="95" r:id="rId1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45"/>
  <sheetViews>
    <sheetView view="pageBreakPreview" zoomScale="90" zoomScaleSheetLayoutView="90" zoomScalePageLayoutView="85" workbookViewId="0" topLeftCell="A1">
      <selection activeCell="L14" sqref="L14"/>
    </sheetView>
  </sheetViews>
  <sheetFormatPr defaultColWidth="9.00390625" defaultRowHeight="16.5"/>
  <cols>
    <col min="1" max="2" width="6.00390625" style="79" customWidth="1"/>
    <col min="3" max="15" width="6.00390625" style="16" customWidth="1"/>
    <col min="16" max="16384" width="9.00390625" style="16" customWidth="1"/>
  </cols>
  <sheetData>
    <row r="1" spans="1:25" s="20" customFormat="1" ht="21.75" customHeight="1">
      <c r="A1" s="229" t="s">
        <v>203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84" t="s">
        <v>375</v>
      </c>
      <c r="Q1" s="285"/>
      <c r="R1" s="285"/>
      <c r="S1" s="285"/>
      <c r="T1" s="285"/>
      <c r="U1" s="285"/>
      <c r="V1" s="285"/>
      <c r="W1" s="285"/>
      <c r="X1" s="285"/>
      <c r="Y1" s="285"/>
    </row>
    <row r="2" spans="1:25" s="9" customFormat="1" ht="21.75" customHeight="1">
      <c r="A2" s="229" t="s">
        <v>266</v>
      </c>
      <c r="B2" s="229"/>
      <c r="C2" s="229"/>
      <c r="D2" s="229"/>
      <c r="E2" s="229"/>
      <c r="F2" s="229"/>
      <c r="G2" s="229"/>
      <c r="H2" s="229"/>
      <c r="I2" s="229"/>
      <c r="J2" s="229"/>
      <c r="K2" s="263"/>
      <c r="L2" s="229"/>
      <c r="M2" s="229"/>
      <c r="N2" s="229"/>
      <c r="O2" s="229"/>
      <c r="P2" s="285"/>
      <c r="Q2" s="285"/>
      <c r="R2" s="285"/>
      <c r="S2" s="285"/>
      <c r="T2" s="285"/>
      <c r="U2" s="285"/>
      <c r="V2" s="285"/>
      <c r="W2" s="285"/>
      <c r="X2" s="285"/>
      <c r="Y2" s="285"/>
    </row>
    <row r="3" spans="1:25" s="9" customFormat="1" ht="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P3" s="285"/>
      <c r="Q3" s="285"/>
      <c r="R3" s="285"/>
      <c r="S3" s="285"/>
      <c r="T3" s="285"/>
      <c r="U3" s="285"/>
      <c r="V3" s="285"/>
      <c r="W3" s="285"/>
      <c r="X3" s="285"/>
      <c r="Y3" s="285"/>
    </row>
    <row r="4" spans="1:25" s="4" customFormat="1" ht="35.25" customHeight="1">
      <c r="A4" s="232" t="s">
        <v>310</v>
      </c>
      <c r="B4" s="277" t="s">
        <v>53</v>
      </c>
      <c r="C4" s="237"/>
      <c r="D4" s="266" t="s">
        <v>172</v>
      </c>
      <c r="E4" s="237"/>
      <c r="F4" s="266" t="s">
        <v>94</v>
      </c>
      <c r="G4" s="237"/>
      <c r="H4" s="287" t="s">
        <v>174</v>
      </c>
      <c r="I4" s="288"/>
      <c r="J4" s="301" t="s">
        <v>175</v>
      </c>
      <c r="K4" s="302"/>
      <c r="L4" s="291" t="s">
        <v>176</v>
      </c>
      <c r="M4" s="292"/>
      <c r="N4" s="298" t="s">
        <v>95</v>
      </c>
      <c r="O4" s="292"/>
      <c r="P4" s="285"/>
      <c r="Q4" s="285"/>
      <c r="R4" s="285"/>
      <c r="S4" s="285"/>
      <c r="T4" s="285"/>
      <c r="U4" s="285"/>
      <c r="V4" s="285"/>
      <c r="W4" s="285"/>
      <c r="X4" s="285"/>
      <c r="Y4" s="285"/>
    </row>
    <row r="5" spans="1:25" s="4" customFormat="1" ht="24.75" customHeight="1">
      <c r="A5" s="274"/>
      <c r="B5" s="278"/>
      <c r="C5" s="268"/>
      <c r="D5" s="267"/>
      <c r="E5" s="268"/>
      <c r="F5" s="267"/>
      <c r="G5" s="268"/>
      <c r="H5" s="289"/>
      <c r="I5" s="290"/>
      <c r="J5" s="303"/>
      <c r="K5" s="304"/>
      <c r="L5" s="293"/>
      <c r="M5" s="294"/>
      <c r="N5" s="299"/>
      <c r="O5" s="300"/>
      <c r="P5" s="285"/>
      <c r="Q5" s="285"/>
      <c r="R5" s="285"/>
      <c r="S5" s="285"/>
      <c r="T5" s="285"/>
      <c r="U5" s="285"/>
      <c r="V5" s="285"/>
      <c r="W5" s="285"/>
      <c r="X5" s="285"/>
      <c r="Y5" s="285"/>
    </row>
    <row r="6" spans="1:25" s="25" customFormat="1" ht="18.75" customHeight="1">
      <c r="A6" s="233"/>
      <c r="B6" s="279"/>
      <c r="C6" s="279"/>
      <c r="D6" s="92" t="s">
        <v>158</v>
      </c>
      <c r="E6" s="92" t="s">
        <v>159</v>
      </c>
      <c r="F6" s="92" t="s">
        <v>158</v>
      </c>
      <c r="G6" s="92" t="s">
        <v>159</v>
      </c>
      <c r="H6" s="92" t="s">
        <v>158</v>
      </c>
      <c r="I6" s="92" t="s">
        <v>159</v>
      </c>
      <c r="J6" s="92" t="s">
        <v>158</v>
      </c>
      <c r="K6" s="92" t="s">
        <v>159</v>
      </c>
      <c r="L6" s="92" t="s">
        <v>158</v>
      </c>
      <c r="M6" s="92" t="s">
        <v>159</v>
      </c>
      <c r="N6" s="92" t="s">
        <v>158</v>
      </c>
      <c r="O6" s="92" t="s">
        <v>159</v>
      </c>
      <c r="P6" s="285"/>
      <c r="Q6" s="285"/>
      <c r="R6" s="285"/>
      <c r="S6" s="285"/>
      <c r="T6" s="285"/>
      <c r="U6" s="285"/>
      <c r="V6" s="285"/>
      <c r="W6" s="285"/>
      <c r="X6" s="285"/>
      <c r="Y6" s="285"/>
    </row>
    <row r="7" spans="1:25" s="25" customFormat="1" ht="12" customHeight="1">
      <c r="A7" s="26"/>
      <c r="B7" s="26"/>
      <c r="C7" s="133"/>
      <c r="D7" s="129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132"/>
      <c r="P7" s="285"/>
      <c r="Q7" s="285"/>
      <c r="R7" s="285"/>
      <c r="S7" s="285"/>
      <c r="T7" s="285"/>
      <c r="U7" s="285"/>
      <c r="V7" s="285"/>
      <c r="W7" s="285"/>
      <c r="X7" s="285"/>
      <c r="Y7" s="285"/>
    </row>
    <row r="8" spans="1:25" s="25" customFormat="1" ht="21.75" customHeight="1">
      <c r="A8" s="134" t="s">
        <v>200</v>
      </c>
      <c r="B8" s="296" t="s">
        <v>54</v>
      </c>
      <c r="C8" s="297"/>
      <c r="D8" s="12">
        <f>SUM(D9:D18)</f>
        <v>856</v>
      </c>
      <c r="E8" s="147">
        <v>100</v>
      </c>
      <c r="F8" s="12">
        <f>SUM(F9:F18)</f>
        <v>528</v>
      </c>
      <c r="G8" s="57">
        <f>F8/D8*100</f>
        <v>61.6822429906542</v>
      </c>
      <c r="H8" s="12">
        <f>SUM(H9:H18)</f>
        <v>302</v>
      </c>
      <c r="I8" s="57">
        <f>H8/D8*100</f>
        <v>35.280373831775705</v>
      </c>
      <c r="J8" s="12">
        <f>SUM(J9:J18)</f>
        <v>11</v>
      </c>
      <c r="K8" s="57">
        <f>J8/D8*100</f>
        <v>1.2850467289719625</v>
      </c>
      <c r="L8" s="12">
        <f>SUM(L9:L18)</f>
        <v>0</v>
      </c>
      <c r="M8" s="57">
        <f>L8/D8*100</f>
        <v>0</v>
      </c>
      <c r="N8" s="12">
        <f>SUM(N9:N18)</f>
        <v>16</v>
      </c>
      <c r="O8" s="57">
        <f>N8/D8*100</f>
        <v>1.8691588785046727</v>
      </c>
      <c r="P8" s="285"/>
      <c r="Q8" s="285"/>
      <c r="R8" s="285"/>
      <c r="S8" s="285"/>
      <c r="T8" s="285"/>
      <c r="U8" s="285"/>
      <c r="V8" s="285"/>
      <c r="W8" s="285"/>
      <c r="X8" s="285"/>
      <c r="Y8" s="285"/>
    </row>
    <row r="9" spans="1:25" ht="21.75" customHeight="1">
      <c r="A9" s="188" t="s">
        <v>330</v>
      </c>
      <c r="B9" s="258" t="s">
        <v>38</v>
      </c>
      <c r="C9" s="259"/>
      <c r="D9" s="12">
        <v>98</v>
      </c>
      <c r="E9" s="147">
        <v>100</v>
      </c>
      <c r="F9" s="12">
        <v>67</v>
      </c>
      <c r="G9" s="57">
        <f aca="true" t="shared" si="0" ref="G9:G15">F9/D9*100</f>
        <v>68.36734693877551</v>
      </c>
      <c r="H9" s="12">
        <v>27</v>
      </c>
      <c r="I9" s="57">
        <f aca="true" t="shared" si="1" ref="I9:I15">H9/D9*100</f>
        <v>27.55102040816326</v>
      </c>
      <c r="J9" s="12">
        <v>3</v>
      </c>
      <c r="K9" s="57">
        <f aca="true" t="shared" si="2" ref="K9:K15">J9/D9*100</f>
        <v>3.061224489795918</v>
      </c>
      <c r="L9" s="12">
        <v>0</v>
      </c>
      <c r="M9" s="57">
        <f aca="true" t="shared" si="3" ref="M9:M15">L9/D9*100</f>
        <v>0</v>
      </c>
      <c r="N9" s="12">
        <v>1</v>
      </c>
      <c r="O9" s="57">
        <f aca="true" t="shared" si="4" ref="O9:O15">N9/D9*100</f>
        <v>1.0204081632653061</v>
      </c>
      <c r="P9" s="285"/>
      <c r="Q9" s="285"/>
      <c r="R9" s="285"/>
      <c r="S9" s="285"/>
      <c r="T9" s="285"/>
      <c r="U9" s="285"/>
      <c r="V9" s="285"/>
      <c r="W9" s="285"/>
      <c r="X9" s="285"/>
      <c r="Y9" s="285"/>
    </row>
    <row r="10" spans="1:25" ht="21.75" customHeight="1">
      <c r="A10" s="188" t="s">
        <v>331</v>
      </c>
      <c r="B10" s="258" t="s">
        <v>39</v>
      </c>
      <c r="C10" s="259"/>
      <c r="D10" s="12">
        <v>95</v>
      </c>
      <c r="E10" s="147">
        <v>100</v>
      </c>
      <c r="F10" s="12">
        <v>66</v>
      </c>
      <c r="G10" s="57">
        <f t="shared" si="0"/>
        <v>69.47368421052632</v>
      </c>
      <c r="H10" s="12">
        <v>27</v>
      </c>
      <c r="I10" s="57">
        <f t="shared" si="1"/>
        <v>28.421052631578945</v>
      </c>
      <c r="J10" s="12">
        <v>2</v>
      </c>
      <c r="K10" s="57">
        <f t="shared" si="2"/>
        <v>2.1052631578947367</v>
      </c>
      <c r="L10" s="12">
        <v>0</v>
      </c>
      <c r="M10" s="57">
        <f t="shared" si="3"/>
        <v>0</v>
      </c>
      <c r="N10" s="12">
        <v>0</v>
      </c>
      <c r="O10" s="57">
        <f t="shared" si="4"/>
        <v>0</v>
      </c>
      <c r="P10" s="285"/>
      <c r="Q10" s="285"/>
      <c r="R10" s="285"/>
      <c r="S10" s="285"/>
      <c r="T10" s="285"/>
      <c r="U10" s="285"/>
      <c r="V10" s="285"/>
      <c r="W10" s="285"/>
      <c r="X10" s="285"/>
      <c r="Y10" s="285"/>
    </row>
    <row r="11" spans="1:25" ht="21.75" customHeight="1">
      <c r="A11" s="188" t="s">
        <v>332</v>
      </c>
      <c r="B11" s="258" t="s">
        <v>40</v>
      </c>
      <c r="C11" s="259"/>
      <c r="D11" s="12">
        <v>61</v>
      </c>
      <c r="E11" s="147">
        <v>100</v>
      </c>
      <c r="F11" s="12">
        <v>31</v>
      </c>
      <c r="G11" s="57">
        <f t="shared" si="0"/>
        <v>50.81967213114754</v>
      </c>
      <c r="H11" s="12">
        <v>26</v>
      </c>
      <c r="I11" s="57">
        <f t="shared" si="1"/>
        <v>42.62295081967213</v>
      </c>
      <c r="J11" s="12">
        <v>3</v>
      </c>
      <c r="K11" s="57">
        <f t="shared" si="2"/>
        <v>4.918032786885246</v>
      </c>
      <c r="L11" s="12">
        <v>0</v>
      </c>
      <c r="M11" s="57">
        <f t="shared" si="3"/>
        <v>0</v>
      </c>
      <c r="N11" s="12">
        <v>1</v>
      </c>
      <c r="O11" s="57">
        <f t="shared" si="4"/>
        <v>1.639344262295082</v>
      </c>
      <c r="P11" s="285"/>
      <c r="Q11" s="285"/>
      <c r="R11" s="285"/>
      <c r="S11" s="285"/>
      <c r="T11" s="285"/>
      <c r="U11" s="285"/>
      <c r="V11" s="285"/>
      <c r="W11" s="285"/>
      <c r="X11" s="285"/>
      <c r="Y11" s="285"/>
    </row>
    <row r="12" spans="1:25" ht="21.75" customHeight="1">
      <c r="A12" s="188" t="s">
        <v>333</v>
      </c>
      <c r="B12" s="258" t="s">
        <v>41</v>
      </c>
      <c r="C12" s="259"/>
      <c r="D12" s="12">
        <v>77</v>
      </c>
      <c r="E12" s="147">
        <v>100</v>
      </c>
      <c r="F12" s="12">
        <v>51</v>
      </c>
      <c r="G12" s="57">
        <f t="shared" si="0"/>
        <v>66.23376623376623</v>
      </c>
      <c r="H12" s="12">
        <v>26</v>
      </c>
      <c r="I12" s="57">
        <f t="shared" si="1"/>
        <v>33.76623376623377</v>
      </c>
      <c r="J12" s="12">
        <v>0</v>
      </c>
      <c r="K12" s="57">
        <f t="shared" si="2"/>
        <v>0</v>
      </c>
      <c r="L12" s="12">
        <v>0</v>
      </c>
      <c r="M12" s="57">
        <f t="shared" si="3"/>
        <v>0</v>
      </c>
      <c r="N12" s="12">
        <v>0</v>
      </c>
      <c r="O12" s="57">
        <f t="shared" si="4"/>
        <v>0</v>
      </c>
      <c r="P12" s="285"/>
      <c r="Q12" s="285"/>
      <c r="R12" s="285"/>
      <c r="S12" s="285"/>
      <c r="T12" s="285"/>
      <c r="U12" s="285"/>
      <c r="V12" s="285"/>
      <c r="W12" s="285"/>
      <c r="X12" s="285"/>
      <c r="Y12" s="285"/>
    </row>
    <row r="13" spans="1:25" ht="21.75" customHeight="1">
      <c r="A13" s="188" t="s">
        <v>334</v>
      </c>
      <c r="B13" s="258" t="s">
        <v>42</v>
      </c>
      <c r="C13" s="259"/>
      <c r="D13" s="34">
        <v>93</v>
      </c>
      <c r="E13" s="147">
        <v>100</v>
      </c>
      <c r="F13" s="12">
        <v>69</v>
      </c>
      <c r="G13" s="57">
        <f t="shared" si="0"/>
        <v>74.19354838709677</v>
      </c>
      <c r="H13" s="12">
        <v>23</v>
      </c>
      <c r="I13" s="57">
        <f t="shared" si="1"/>
        <v>24.731182795698924</v>
      </c>
      <c r="J13" s="12">
        <v>0</v>
      </c>
      <c r="K13" s="57">
        <f t="shared" si="2"/>
        <v>0</v>
      </c>
      <c r="L13" s="12">
        <v>0</v>
      </c>
      <c r="M13" s="57">
        <f t="shared" si="3"/>
        <v>0</v>
      </c>
      <c r="N13" s="12">
        <v>1</v>
      </c>
      <c r="O13" s="57">
        <f t="shared" si="4"/>
        <v>1.0752688172043012</v>
      </c>
      <c r="P13" s="285"/>
      <c r="Q13" s="285"/>
      <c r="R13" s="285"/>
      <c r="S13" s="285"/>
      <c r="T13" s="285"/>
      <c r="U13" s="285"/>
      <c r="V13" s="285"/>
      <c r="W13" s="285"/>
      <c r="X13" s="285"/>
      <c r="Y13" s="285"/>
    </row>
    <row r="14" spans="1:25" ht="21.75" customHeight="1">
      <c r="A14" s="194" t="s">
        <v>249</v>
      </c>
      <c r="B14" s="258" t="s">
        <v>276</v>
      </c>
      <c r="C14" s="259"/>
      <c r="D14" s="12">
        <v>82</v>
      </c>
      <c r="E14" s="147">
        <v>100</v>
      </c>
      <c r="F14" s="12">
        <v>45</v>
      </c>
      <c r="G14" s="57">
        <f t="shared" si="0"/>
        <v>54.87804878048781</v>
      </c>
      <c r="H14" s="12">
        <v>37</v>
      </c>
      <c r="I14" s="57">
        <f t="shared" si="1"/>
        <v>45.1219512195122</v>
      </c>
      <c r="J14" s="12">
        <v>0</v>
      </c>
      <c r="K14" s="57">
        <f t="shared" si="2"/>
        <v>0</v>
      </c>
      <c r="L14" s="12">
        <v>0</v>
      </c>
      <c r="M14" s="57">
        <f t="shared" si="3"/>
        <v>0</v>
      </c>
      <c r="N14" s="12">
        <v>0</v>
      </c>
      <c r="O14" s="57">
        <f t="shared" si="4"/>
        <v>0</v>
      </c>
      <c r="P14" s="285"/>
      <c r="Q14" s="285"/>
      <c r="R14" s="285"/>
      <c r="S14" s="285"/>
      <c r="T14" s="285"/>
      <c r="U14" s="285"/>
      <c r="V14" s="285"/>
      <c r="W14" s="285"/>
      <c r="X14" s="285"/>
      <c r="Y14" s="285"/>
    </row>
    <row r="15" spans="1:25" ht="21.75" customHeight="1">
      <c r="A15" s="194" t="s">
        <v>297</v>
      </c>
      <c r="B15" s="258" t="s">
        <v>292</v>
      </c>
      <c r="C15" s="259"/>
      <c r="D15" s="206">
        <v>85</v>
      </c>
      <c r="E15" s="207">
        <v>100</v>
      </c>
      <c r="F15" s="206">
        <v>48</v>
      </c>
      <c r="G15" s="57">
        <f t="shared" si="0"/>
        <v>56.470588235294116</v>
      </c>
      <c r="H15" s="206">
        <v>33</v>
      </c>
      <c r="I15" s="57">
        <f t="shared" si="1"/>
        <v>38.82352941176471</v>
      </c>
      <c r="J15" s="206">
        <v>3</v>
      </c>
      <c r="K15" s="57">
        <f t="shared" si="2"/>
        <v>3.5294117647058822</v>
      </c>
      <c r="L15" s="206">
        <v>0</v>
      </c>
      <c r="M15" s="57">
        <f t="shared" si="3"/>
        <v>0</v>
      </c>
      <c r="N15" s="206">
        <v>1</v>
      </c>
      <c r="O15" s="57">
        <f t="shared" si="4"/>
        <v>1.1764705882352942</v>
      </c>
      <c r="P15" s="285"/>
      <c r="Q15" s="285"/>
      <c r="R15" s="285"/>
      <c r="S15" s="285"/>
      <c r="T15" s="285"/>
      <c r="U15" s="285"/>
      <c r="V15" s="285"/>
      <c r="W15" s="285"/>
      <c r="X15" s="285"/>
      <c r="Y15" s="285"/>
    </row>
    <row r="16" spans="1:25" ht="21.75" customHeight="1">
      <c r="A16" s="194" t="s">
        <v>304</v>
      </c>
      <c r="B16" s="258" t="s">
        <v>314</v>
      </c>
      <c r="C16" s="259"/>
      <c r="D16" s="206">
        <v>84</v>
      </c>
      <c r="E16" s="207">
        <v>100</v>
      </c>
      <c r="F16" s="206">
        <v>50</v>
      </c>
      <c r="G16" s="57">
        <f>F16/D16*100</f>
        <v>59.523809523809526</v>
      </c>
      <c r="H16" s="206">
        <v>34</v>
      </c>
      <c r="I16" s="57">
        <f>H16/D16*100</f>
        <v>40.476190476190474</v>
      </c>
      <c r="J16" s="206">
        <v>0</v>
      </c>
      <c r="K16" s="57">
        <f>J16/D16*100</f>
        <v>0</v>
      </c>
      <c r="L16" s="206">
        <v>0</v>
      </c>
      <c r="M16" s="57">
        <f>L16/D16*100</f>
        <v>0</v>
      </c>
      <c r="N16" s="206">
        <v>1</v>
      </c>
      <c r="O16" s="57">
        <f>N16/D16*100</f>
        <v>1.1904761904761905</v>
      </c>
      <c r="P16" s="285"/>
      <c r="Q16" s="285"/>
      <c r="R16" s="285"/>
      <c r="S16" s="285"/>
      <c r="T16" s="285"/>
      <c r="U16" s="285"/>
      <c r="V16" s="285"/>
      <c r="W16" s="285"/>
      <c r="X16" s="285"/>
      <c r="Y16" s="285"/>
    </row>
    <row r="17" spans="1:25" ht="21.75" customHeight="1">
      <c r="A17" s="194" t="s">
        <v>335</v>
      </c>
      <c r="B17" s="258" t="s">
        <v>356</v>
      </c>
      <c r="C17" s="259"/>
      <c r="D17" s="206">
        <v>93</v>
      </c>
      <c r="E17" s="207">
        <v>100</v>
      </c>
      <c r="F17" s="206">
        <v>50</v>
      </c>
      <c r="G17" s="57">
        <f>F17/D17*100</f>
        <v>53.76344086021505</v>
      </c>
      <c r="H17" s="206">
        <v>37</v>
      </c>
      <c r="I17" s="57">
        <f>H17/D17*100</f>
        <v>39.784946236559136</v>
      </c>
      <c r="J17" s="206">
        <v>0</v>
      </c>
      <c r="K17" s="57">
        <f>J17/D17*100</f>
        <v>0</v>
      </c>
      <c r="L17" s="206">
        <v>0</v>
      </c>
      <c r="M17" s="57">
        <f>L17/D17*100</f>
        <v>0</v>
      </c>
      <c r="N17" s="206">
        <v>6</v>
      </c>
      <c r="O17" s="57">
        <f>N17/D17*100</f>
        <v>6.451612903225806</v>
      </c>
      <c r="P17" s="285"/>
      <c r="Q17" s="285"/>
      <c r="R17" s="285"/>
      <c r="S17" s="285"/>
      <c r="T17" s="285"/>
      <c r="U17" s="285"/>
      <c r="V17" s="285"/>
      <c r="W17" s="285"/>
      <c r="X17" s="285"/>
      <c r="Y17" s="285"/>
    </row>
    <row r="18" spans="1:25" ht="21.75" customHeight="1">
      <c r="A18" s="194" t="s">
        <v>358</v>
      </c>
      <c r="B18" s="258" t="s">
        <v>357</v>
      </c>
      <c r="C18" s="259"/>
      <c r="D18" s="181">
        <v>88</v>
      </c>
      <c r="E18" s="182">
        <v>100</v>
      </c>
      <c r="F18" s="181">
        <v>51</v>
      </c>
      <c r="G18" s="65">
        <f>F18/D18*100</f>
        <v>57.95454545454546</v>
      </c>
      <c r="H18" s="181">
        <v>32</v>
      </c>
      <c r="I18" s="65">
        <f>H18/D18*100</f>
        <v>36.36363636363637</v>
      </c>
      <c r="J18" s="181">
        <v>0</v>
      </c>
      <c r="K18" s="65">
        <f>J18/D18*100</f>
        <v>0</v>
      </c>
      <c r="L18" s="181">
        <v>0</v>
      </c>
      <c r="M18" s="65">
        <f>L18/D18*100</f>
        <v>0</v>
      </c>
      <c r="N18" s="181">
        <v>5</v>
      </c>
      <c r="O18" s="65">
        <f>N18/D18*100</f>
        <v>5.681818181818182</v>
      </c>
      <c r="P18" s="285"/>
      <c r="Q18" s="285"/>
      <c r="R18" s="285"/>
      <c r="S18" s="285"/>
      <c r="T18" s="285"/>
      <c r="U18" s="285"/>
      <c r="V18" s="285"/>
      <c r="W18" s="285"/>
      <c r="X18" s="285"/>
      <c r="Y18" s="285"/>
    </row>
    <row r="19" spans="1:25" ht="1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285"/>
      <c r="Q19" s="285"/>
      <c r="R19" s="285"/>
      <c r="S19" s="285"/>
      <c r="T19" s="285"/>
      <c r="U19" s="285"/>
      <c r="V19" s="285"/>
      <c r="W19" s="285"/>
      <c r="X19" s="285"/>
      <c r="Y19" s="285"/>
    </row>
    <row r="20" spans="1:25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285"/>
      <c r="Q20" s="285"/>
      <c r="R20" s="285"/>
      <c r="S20" s="285"/>
      <c r="T20" s="285"/>
      <c r="U20" s="285"/>
      <c r="V20" s="285"/>
      <c r="W20" s="285"/>
      <c r="X20" s="285"/>
      <c r="Y20" s="285"/>
    </row>
    <row r="21" spans="1:25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285"/>
      <c r="Q21" s="285"/>
      <c r="R21" s="285"/>
      <c r="S21" s="285"/>
      <c r="T21" s="285"/>
      <c r="U21" s="285"/>
      <c r="V21" s="285"/>
      <c r="W21" s="285"/>
      <c r="X21" s="285"/>
      <c r="Y21" s="285"/>
    </row>
    <row r="22" spans="1:25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285"/>
      <c r="Q22" s="285"/>
      <c r="R22" s="285"/>
      <c r="S22" s="285"/>
      <c r="T22" s="285"/>
      <c r="U22" s="285"/>
      <c r="V22" s="285"/>
      <c r="W22" s="285"/>
      <c r="X22" s="285"/>
      <c r="Y22" s="285"/>
    </row>
    <row r="23" spans="1:25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285"/>
      <c r="Q23" s="285"/>
      <c r="R23" s="285"/>
      <c r="S23" s="285"/>
      <c r="T23" s="285"/>
      <c r="U23" s="285"/>
      <c r="V23" s="285"/>
      <c r="W23" s="285"/>
      <c r="X23" s="285"/>
      <c r="Y23" s="285"/>
    </row>
    <row r="24" spans="1:25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285"/>
      <c r="Q24" s="285"/>
      <c r="R24" s="285"/>
      <c r="S24" s="285"/>
      <c r="T24" s="285"/>
      <c r="U24" s="285"/>
      <c r="V24" s="285"/>
      <c r="W24" s="285"/>
      <c r="X24" s="285"/>
      <c r="Y24" s="285"/>
    </row>
    <row r="25" spans="1:25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285"/>
      <c r="Q25" s="285"/>
      <c r="R25" s="285"/>
      <c r="S25" s="285"/>
      <c r="T25" s="285"/>
      <c r="U25" s="285"/>
      <c r="V25" s="285"/>
      <c r="W25" s="285"/>
      <c r="X25" s="285"/>
      <c r="Y25" s="285"/>
    </row>
    <row r="26" spans="1:25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285"/>
      <c r="Q26" s="285"/>
      <c r="R26" s="285"/>
      <c r="S26" s="285"/>
      <c r="T26" s="285"/>
      <c r="U26" s="285"/>
      <c r="V26" s="285"/>
      <c r="W26" s="285"/>
      <c r="X26" s="285"/>
      <c r="Y26" s="285"/>
    </row>
    <row r="27" spans="1:25" ht="1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285"/>
      <c r="Q27" s="285"/>
      <c r="R27" s="285"/>
      <c r="S27" s="285"/>
      <c r="T27" s="285"/>
      <c r="U27" s="285"/>
      <c r="V27" s="285"/>
      <c r="W27" s="285"/>
      <c r="X27" s="285"/>
      <c r="Y27" s="285"/>
    </row>
    <row r="28" spans="1:25" ht="1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285"/>
      <c r="Q28" s="285"/>
      <c r="R28" s="285"/>
      <c r="S28" s="285"/>
      <c r="T28" s="285"/>
      <c r="U28" s="285"/>
      <c r="V28" s="285"/>
      <c r="W28" s="285"/>
      <c r="X28" s="285"/>
      <c r="Y28" s="285"/>
    </row>
    <row r="29" spans="1:25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285"/>
      <c r="Q29" s="285"/>
      <c r="R29" s="285"/>
      <c r="S29" s="285"/>
      <c r="T29" s="285"/>
      <c r="U29" s="285"/>
      <c r="V29" s="285"/>
      <c r="W29" s="285"/>
      <c r="X29" s="285"/>
      <c r="Y29" s="285"/>
    </row>
    <row r="30" spans="1:25" ht="1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285"/>
      <c r="Q30" s="285"/>
      <c r="R30" s="285"/>
      <c r="S30" s="285"/>
      <c r="T30" s="285"/>
      <c r="U30" s="285"/>
      <c r="V30" s="285"/>
      <c r="W30" s="285"/>
      <c r="X30" s="285"/>
      <c r="Y30" s="285"/>
    </row>
    <row r="31" spans="1:25" ht="15" customHeight="1">
      <c r="A31" s="16"/>
      <c r="B31" s="16"/>
      <c r="P31" s="285"/>
      <c r="Q31" s="285"/>
      <c r="R31" s="285"/>
      <c r="S31" s="285"/>
      <c r="T31" s="285"/>
      <c r="U31" s="285"/>
      <c r="V31" s="285"/>
      <c r="W31" s="285"/>
      <c r="X31" s="285"/>
      <c r="Y31" s="285"/>
    </row>
    <row r="32" spans="1:25" ht="15" customHeight="1">
      <c r="A32" s="16"/>
      <c r="B32" s="16"/>
      <c r="P32" s="285"/>
      <c r="Q32" s="285"/>
      <c r="R32" s="285"/>
      <c r="S32" s="285"/>
      <c r="T32" s="285"/>
      <c r="U32" s="285"/>
      <c r="V32" s="285"/>
      <c r="W32" s="285"/>
      <c r="X32" s="285"/>
      <c r="Y32" s="285"/>
    </row>
    <row r="33" spans="1:25" ht="15" customHeight="1">
      <c r="A33" s="16"/>
      <c r="B33" s="16"/>
      <c r="P33" s="285"/>
      <c r="Q33" s="285"/>
      <c r="R33" s="285"/>
      <c r="S33" s="285"/>
      <c r="T33" s="285"/>
      <c r="U33" s="285"/>
      <c r="V33" s="285"/>
      <c r="W33" s="285"/>
      <c r="X33" s="285"/>
      <c r="Y33" s="285"/>
    </row>
    <row r="34" spans="1:25" ht="15" customHeight="1">
      <c r="A34" s="16"/>
      <c r="B34" s="16"/>
      <c r="P34" s="285"/>
      <c r="Q34" s="285"/>
      <c r="R34" s="285"/>
      <c r="S34" s="285"/>
      <c r="T34" s="285"/>
      <c r="U34" s="285"/>
      <c r="V34" s="285"/>
      <c r="W34" s="285"/>
      <c r="X34" s="285"/>
      <c r="Y34" s="285"/>
    </row>
    <row r="35" spans="1:25" ht="15" customHeight="1">
      <c r="A35" s="16"/>
      <c r="B35" s="16"/>
      <c r="P35" s="285"/>
      <c r="Q35" s="285"/>
      <c r="R35" s="285"/>
      <c r="S35" s="285"/>
      <c r="T35" s="285"/>
      <c r="U35" s="285"/>
      <c r="V35" s="285"/>
      <c r="W35" s="285"/>
      <c r="X35" s="285"/>
      <c r="Y35" s="285"/>
    </row>
    <row r="36" spans="1:25" ht="15" customHeight="1">
      <c r="A36" s="16"/>
      <c r="B36" s="16"/>
      <c r="P36" s="285"/>
      <c r="Q36" s="285"/>
      <c r="R36" s="285"/>
      <c r="S36" s="285"/>
      <c r="T36" s="285"/>
      <c r="U36" s="285"/>
      <c r="V36" s="285"/>
      <c r="W36" s="285"/>
      <c r="X36" s="285"/>
      <c r="Y36" s="285"/>
    </row>
    <row r="37" spans="1:25" ht="15" customHeight="1">
      <c r="A37" s="16"/>
      <c r="B37" s="16"/>
      <c r="P37" s="285"/>
      <c r="Q37" s="285"/>
      <c r="R37" s="285"/>
      <c r="S37" s="285"/>
      <c r="T37" s="285"/>
      <c r="U37" s="285"/>
      <c r="V37" s="285"/>
      <c r="W37" s="285"/>
      <c r="X37" s="285"/>
      <c r="Y37" s="285"/>
    </row>
    <row r="38" spans="1:25" ht="15" customHeight="1">
      <c r="A38" s="16"/>
      <c r="B38" s="16"/>
      <c r="P38" s="285"/>
      <c r="Q38" s="285"/>
      <c r="R38" s="285"/>
      <c r="S38" s="285"/>
      <c r="T38" s="285"/>
      <c r="U38" s="285"/>
      <c r="V38" s="285"/>
      <c r="W38" s="285"/>
      <c r="X38" s="285"/>
      <c r="Y38" s="285"/>
    </row>
    <row r="39" spans="1:25" ht="15" customHeight="1">
      <c r="A39" s="16"/>
      <c r="B39" s="16"/>
      <c r="P39" s="285"/>
      <c r="Q39" s="285"/>
      <c r="R39" s="285"/>
      <c r="S39" s="285"/>
      <c r="T39" s="285"/>
      <c r="U39" s="285"/>
      <c r="V39" s="285"/>
      <c r="W39" s="285"/>
      <c r="X39" s="285"/>
      <c r="Y39" s="285"/>
    </row>
    <row r="40" spans="1:25" ht="18.75" customHeight="1">
      <c r="A40" s="29"/>
      <c r="B40" s="16"/>
      <c r="P40" s="285"/>
      <c r="Q40" s="285"/>
      <c r="R40" s="285"/>
      <c r="S40" s="285"/>
      <c r="T40" s="285"/>
      <c r="U40" s="285"/>
      <c r="V40" s="285"/>
      <c r="W40" s="285"/>
      <c r="X40" s="285"/>
      <c r="Y40" s="285"/>
    </row>
    <row r="41" spans="1:25" ht="1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P41" s="285"/>
      <c r="Q41" s="285"/>
      <c r="R41" s="285"/>
      <c r="S41" s="285"/>
      <c r="T41" s="285"/>
      <c r="U41" s="285"/>
      <c r="V41" s="285"/>
      <c r="W41" s="285"/>
      <c r="X41" s="285"/>
      <c r="Y41" s="285"/>
    </row>
    <row r="42" spans="1:25" ht="15" customHeight="1">
      <c r="A42" s="37"/>
      <c r="B42" s="37"/>
      <c r="C42" s="18"/>
      <c r="D42" s="18"/>
      <c r="E42" s="18"/>
      <c r="F42" s="18"/>
      <c r="G42" s="18"/>
      <c r="H42" s="18"/>
      <c r="I42" s="18"/>
      <c r="J42" s="18"/>
      <c r="K42" s="18"/>
      <c r="L42" s="18"/>
      <c r="P42" s="285"/>
      <c r="Q42" s="285"/>
      <c r="R42" s="285"/>
      <c r="S42" s="285"/>
      <c r="T42" s="285"/>
      <c r="U42" s="285"/>
      <c r="V42" s="285"/>
      <c r="W42" s="285"/>
      <c r="X42" s="285"/>
      <c r="Y42" s="285"/>
    </row>
    <row r="43" spans="16:25" ht="15" customHeight="1">
      <c r="P43" s="285"/>
      <c r="Q43" s="285"/>
      <c r="R43" s="285"/>
      <c r="S43" s="285"/>
      <c r="T43" s="285"/>
      <c r="U43" s="285"/>
      <c r="V43" s="285"/>
      <c r="W43" s="285"/>
      <c r="X43" s="285"/>
      <c r="Y43" s="285"/>
    </row>
    <row r="44" spans="16:25" ht="15" customHeight="1">
      <c r="P44" s="285"/>
      <c r="Q44" s="285"/>
      <c r="R44" s="285"/>
      <c r="S44" s="285"/>
      <c r="T44" s="285"/>
      <c r="U44" s="285"/>
      <c r="V44" s="285"/>
      <c r="W44" s="285"/>
      <c r="X44" s="285"/>
      <c r="Y44" s="285"/>
    </row>
    <row r="45" spans="1:25" ht="15" customHeight="1">
      <c r="A45" s="250" t="str">
        <f>"- "&amp;Sheet1!B4&amp;" -"</f>
        <v>- 26 -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86" t="str">
        <f>"- "&amp;Sheet1!C4&amp;" -"</f>
        <v>- 27 -</v>
      </c>
      <c r="Q45" s="286"/>
      <c r="R45" s="286"/>
      <c r="S45" s="286"/>
      <c r="T45" s="286"/>
      <c r="U45" s="286"/>
      <c r="V45" s="286"/>
      <c r="W45" s="286"/>
      <c r="X45" s="286"/>
      <c r="Y45" s="286"/>
    </row>
    <row r="47" ht="16.5" customHeight="1"/>
  </sheetData>
  <sheetProtection/>
  <mergeCells count="25">
    <mergeCell ref="A45:O45"/>
    <mergeCell ref="B9:C9"/>
    <mergeCell ref="B14:C14"/>
    <mergeCell ref="B15:C15"/>
    <mergeCell ref="F4:G5"/>
    <mergeCell ref="J4:K5"/>
    <mergeCell ref="B13:C13"/>
    <mergeCell ref="P45:Y45"/>
    <mergeCell ref="B10:C10"/>
    <mergeCell ref="B17:C17"/>
    <mergeCell ref="B11:C11"/>
    <mergeCell ref="B12:C12"/>
    <mergeCell ref="H4:I5"/>
    <mergeCell ref="L4:M5"/>
    <mergeCell ref="E7:N7"/>
    <mergeCell ref="B8:C8"/>
    <mergeCell ref="N4:O5"/>
    <mergeCell ref="P1:Y44"/>
    <mergeCell ref="B18:C18"/>
    <mergeCell ref="A1:O1"/>
    <mergeCell ref="A2:O2"/>
    <mergeCell ref="A4:A6"/>
    <mergeCell ref="B4:C6"/>
    <mergeCell ref="D4:E5"/>
    <mergeCell ref="B16:C16"/>
  </mergeCells>
  <printOptions/>
  <pageMargins left="0.6299212598425197" right="0.3937007874015748" top="0.5905511811023623" bottom="0.010416666666666666" header="0.5118110236220472" footer="0.70866141732283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1"/>
  <sheetViews>
    <sheetView view="pageBreakPreview" zoomScale="80" zoomScaleNormal="70" zoomScaleSheetLayoutView="80" zoomScalePageLayoutView="70" workbookViewId="0" topLeftCell="A10">
      <selection activeCell="J25" sqref="J25"/>
    </sheetView>
  </sheetViews>
  <sheetFormatPr defaultColWidth="9.00390625" defaultRowHeight="16.5"/>
  <cols>
    <col min="1" max="1" width="19.25390625" style="16" customWidth="1"/>
    <col min="2" max="3" width="6.25390625" style="16" customWidth="1"/>
    <col min="4" max="13" width="6.00390625" style="16" customWidth="1"/>
    <col min="14" max="27" width="6.50390625" style="16" customWidth="1"/>
    <col min="28" max="16384" width="9.00390625" style="16" customWidth="1"/>
  </cols>
  <sheetData>
    <row r="1" spans="1:28" s="29" customFormat="1" ht="21.75" customHeight="1">
      <c r="A1" s="229" t="s">
        <v>205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20"/>
    </row>
    <row r="2" spans="1:28" s="29" customFormat="1" ht="21.75" customHeight="1">
      <c r="A2" s="306" t="s">
        <v>283</v>
      </c>
      <c r="B2" s="306"/>
      <c r="C2" s="306"/>
      <c r="D2" s="306"/>
      <c r="E2" s="306"/>
      <c r="F2" s="306"/>
      <c r="G2" s="306"/>
      <c r="H2" s="306"/>
      <c r="I2" s="306"/>
      <c r="J2" s="306"/>
      <c r="K2" s="307"/>
      <c r="L2" s="306"/>
      <c r="M2" s="306"/>
      <c r="N2" s="101"/>
      <c r="Q2" s="21"/>
      <c r="R2" s="21"/>
      <c r="S2" s="286"/>
      <c r="T2" s="286"/>
      <c r="U2" s="286"/>
      <c r="V2" s="286"/>
      <c r="W2" s="286"/>
      <c r="X2" s="3"/>
      <c r="Y2" s="20"/>
      <c r="Z2" s="20"/>
      <c r="AA2" s="20"/>
      <c r="AB2" s="20"/>
    </row>
    <row r="3" spans="1:24" ht="4.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9"/>
      <c r="P3" s="309"/>
      <c r="Q3" s="309"/>
      <c r="R3" s="309"/>
      <c r="S3" s="309"/>
      <c r="T3" s="309"/>
      <c r="U3" s="309"/>
      <c r="V3" s="309"/>
      <c r="W3" s="309"/>
      <c r="X3" s="36"/>
    </row>
    <row r="4" spans="1:27" s="30" customFormat="1" ht="57.75" customHeight="1">
      <c r="A4" s="310"/>
      <c r="B4" s="287" t="s">
        <v>128</v>
      </c>
      <c r="C4" s="288"/>
      <c r="D4" s="287" t="s">
        <v>177</v>
      </c>
      <c r="E4" s="288"/>
      <c r="F4" s="287" t="s">
        <v>129</v>
      </c>
      <c r="G4" s="288"/>
      <c r="H4" s="287" t="s">
        <v>178</v>
      </c>
      <c r="I4" s="288"/>
      <c r="J4" s="287" t="s">
        <v>179</v>
      </c>
      <c r="K4" s="288"/>
      <c r="L4" s="287" t="s">
        <v>180</v>
      </c>
      <c r="M4" s="288"/>
      <c r="N4" s="298" t="s">
        <v>130</v>
      </c>
      <c r="O4" s="292"/>
      <c r="P4" s="287" t="s">
        <v>131</v>
      </c>
      <c r="Q4" s="302"/>
      <c r="R4" s="287" t="s">
        <v>132</v>
      </c>
      <c r="S4" s="288"/>
      <c r="T4" s="301" t="s">
        <v>275</v>
      </c>
      <c r="U4" s="288"/>
      <c r="V4" s="287" t="s">
        <v>133</v>
      </c>
      <c r="W4" s="288"/>
      <c r="X4" s="287" t="s">
        <v>274</v>
      </c>
      <c r="Y4" s="288"/>
      <c r="Z4" s="280" t="s">
        <v>134</v>
      </c>
      <c r="AA4" s="281"/>
    </row>
    <row r="5" spans="1:27" s="30" customFormat="1" ht="17.25" customHeight="1">
      <c r="A5" s="233"/>
      <c r="B5" s="92" t="s">
        <v>158</v>
      </c>
      <c r="C5" s="92" t="s">
        <v>159</v>
      </c>
      <c r="D5" s="92" t="s">
        <v>158</v>
      </c>
      <c r="E5" s="92" t="s">
        <v>159</v>
      </c>
      <c r="F5" s="92" t="s">
        <v>158</v>
      </c>
      <c r="G5" s="92" t="s">
        <v>159</v>
      </c>
      <c r="H5" s="92" t="s">
        <v>158</v>
      </c>
      <c r="I5" s="92" t="s">
        <v>159</v>
      </c>
      <c r="J5" s="92" t="s">
        <v>158</v>
      </c>
      <c r="K5" s="92" t="s">
        <v>159</v>
      </c>
      <c r="L5" s="92" t="s">
        <v>158</v>
      </c>
      <c r="M5" s="92" t="s">
        <v>159</v>
      </c>
      <c r="N5" s="92" t="s">
        <v>158</v>
      </c>
      <c r="O5" s="92" t="s">
        <v>159</v>
      </c>
      <c r="P5" s="148" t="s">
        <v>166</v>
      </c>
      <c r="Q5" s="92" t="s">
        <v>159</v>
      </c>
      <c r="R5" s="92" t="s">
        <v>158</v>
      </c>
      <c r="S5" s="92" t="s">
        <v>159</v>
      </c>
      <c r="T5" s="92" t="s">
        <v>158</v>
      </c>
      <c r="U5" s="92" t="s">
        <v>159</v>
      </c>
      <c r="V5" s="92" t="s">
        <v>158</v>
      </c>
      <c r="W5" s="92" t="s">
        <v>159</v>
      </c>
      <c r="X5" s="92" t="s">
        <v>158</v>
      </c>
      <c r="Y5" s="92" t="s">
        <v>159</v>
      </c>
      <c r="Z5" s="92" t="s">
        <v>158</v>
      </c>
      <c r="AA5" s="92" t="s">
        <v>159</v>
      </c>
    </row>
    <row r="6" spans="1:27" s="30" customFormat="1" ht="4.5" customHeight="1">
      <c r="A6" s="33"/>
      <c r="B6" s="127"/>
      <c r="C6" s="90"/>
      <c r="D6" s="90"/>
      <c r="E6" s="90"/>
      <c r="F6" s="90"/>
      <c r="G6" s="90"/>
      <c r="H6" s="136"/>
      <c r="I6" s="136"/>
      <c r="J6" s="90"/>
      <c r="K6" s="90"/>
      <c r="L6" s="90"/>
      <c r="M6" s="90"/>
      <c r="N6" s="90"/>
      <c r="O6" s="100"/>
      <c r="P6" s="10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</row>
    <row r="7" spans="1:27" ht="21.75" customHeight="1">
      <c r="A7" s="110" t="s">
        <v>204</v>
      </c>
      <c r="B7" s="165">
        <f>B12+B17+B22+B27+B32+'表4(續)'!B7+'表4(續)'!B12+'表4(續)'!B17+'表4(續)'!B22+'表4(續)'!B27</f>
        <v>4731</v>
      </c>
      <c r="C7" s="166">
        <v>100</v>
      </c>
      <c r="D7" s="165">
        <f>D12+D17+D22+D27+D32+'表4(續)'!D7+'表4(續)'!D12+'表4(續)'!D17+'表4(續)'!D22+'表4(續)'!D27</f>
        <v>930</v>
      </c>
      <c r="E7" s="166">
        <f>D7/B7*100</f>
        <v>19.657577679137603</v>
      </c>
      <c r="F7" s="165">
        <f>F12+F17+F22+F27+F32+'表4(續)'!F7+'表4(續)'!F12+'表4(續)'!F17+'表4(續)'!F22+'表4(續)'!F27</f>
        <v>616</v>
      </c>
      <c r="G7" s="166">
        <f>F7/B7*100</f>
        <v>13.020503064891143</v>
      </c>
      <c r="H7" s="165">
        <f>H12+H17+H22+H27+H32+'表4(續)'!H7+'表4(續)'!H12+'表4(續)'!H17+'表4(續)'!H22+'表4(續)'!H27</f>
        <v>241</v>
      </c>
      <c r="I7" s="166">
        <f>H7/B7*100</f>
        <v>5.0940604523356585</v>
      </c>
      <c r="J7" s="165">
        <f>J12+J17+J22+J27+J32+'表4(續)'!J7+'表4(續)'!J12+'表4(續)'!J17+'表4(續)'!J22+'表4(續)'!J27</f>
        <v>680</v>
      </c>
      <c r="K7" s="166">
        <f>J7/B7*100</f>
        <v>14.373282604100613</v>
      </c>
      <c r="L7" s="165">
        <f>L12+L17+L22+L27+L32+'表4(續)'!L7+'表4(續)'!L12+'表4(續)'!L17+'表4(續)'!L22+'表4(續)'!L27</f>
        <v>30</v>
      </c>
      <c r="M7" s="166">
        <f>L7/B7*100</f>
        <v>0.6341154090044389</v>
      </c>
      <c r="N7" s="165">
        <f>N12+N17+N22+N27+N32+'表4(續)'!N7+'表4(續)'!N12+'表4(續)'!N17+'表4(續)'!N22+'表4(續)'!N27</f>
        <v>83</v>
      </c>
      <c r="O7" s="166">
        <f>N7/B7*100</f>
        <v>1.7543859649122806</v>
      </c>
      <c r="P7" s="165">
        <f>P12+P17+P22+P27+P32+'表4(續)'!P7+'表4(續)'!P12+'表4(續)'!P17+'表4(續)'!P22+'表4(續)'!P27</f>
        <v>104</v>
      </c>
      <c r="Q7" s="166">
        <f>P7/B7*100</f>
        <v>2.198266751215388</v>
      </c>
      <c r="R7" s="165">
        <f>R12+R17+R22+R27+R32+'表4(續)'!R7+'表4(續)'!R12+'表4(續)'!R17+'表4(續)'!R22+'表4(續)'!R27</f>
        <v>1164</v>
      </c>
      <c r="S7" s="57">
        <f>R7/B7*100</f>
        <v>24.603677869372227</v>
      </c>
      <c r="T7" s="165">
        <f>T12+T17+T22+T27+T32+'表4(續)'!T7+'表4(續)'!T12+'表4(續)'!T17+'表4(續)'!T22+'表4(續)'!T27</f>
        <v>202</v>
      </c>
      <c r="U7" s="57">
        <f>T7/B7*100</f>
        <v>4.269710420629888</v>
      </c>
      <c r="V7" s="165">
        <f>V12+V17+V22+V27+V32+'表4(續)'!V7+'表4(續)'!V12+'表4(續)'!V17+'表4(續)'!V22+'表4(續)'!V27</f>
        <v>270</v>
      </c>
      <c r="W7" s="57">
        <f>V7/B7*100</f>
        <v>5.707038681039949</v>
      </c>
      <c r="X7" s="165">
        <f>X12+X17+X22+X27+X32+'表4(續)'!X7+'表4(續)'!X12+'表4(續)'!X17+'表4(續)'!X22+'表4(續)'!X27</f>
        <v>41</v>
      </c>
      <c r="Y7" s="57">
        <f>X7/B7*100</f>
        <v>0.8666243923060664</v>
      </c>
      <c r="Z7" s="165">
        <f>Z12+Z17+Z22+Z27+Z32+'表4(續)'!Z7+'表4(續)'!Z12+'表4(續)'!Z17+'表4(續)'!Z22+'表4(續)'!Z27</f>
        <v>370</v>
      </c>
      <c r="AA7" s="57">
        <f>Z7/B7*100</f>
        <v>7.820756711054745</v>
      </c>
    </row>
    <row r="8" spans="1:27" ht="21.75" customHeight="1">
      <c r="A8" s="111" t="s">
        <v>46</v>
      </c>
      <c r="B8" s="165">
        <f>B13+B18+B23+B28+B33+'表4(續)'!B8+'表4(續)'!B13+'表4(續)'!B18+'表4(續)'!B23+'表4(續)'!B28</f>
        <v>912</v>
      </c>
      <c r="C8" s="166">
        <v>100</v>
      </c>
      <c r="D8" s="165">
        <f>D13+D18+D23+D28+D33+'表4(續)'!D8+'表4(續)'!D13+'表4(續)'!D18+'表4(續)'!D23+'表4(續)'!D28</f>
        <v>231</v>
      </c>
      <c r="E8" s="166">
        <f>D8/B8*100</f>
        <v>25.32894736842105</v>
      </c>
      <c r="F8" s="165">
        <f>F13+F18+F23+F28+F33+'表4(續)'!F8+'表4(續)'!F13+'表4(續)'!F18+'表4(續)'!F23+'表4(續)'!F28</f>
        <v>85</v>
      </c>
      <c r="G8" s="166">
        <f>F8/B8*100</f>
        <v>9.320175438596491</v>
      </c>
      <c r="H8" s="165">
        <f>H13+H18+H23+H28+H33+'表4(續)'!H8+'表4(續)'!H13+'表4(續)'!H18+'表4(續)'!H23+'表4(續)'!H28</f>
        <v>51</v>
      </c>
      <c r="I8" s="166">
        <f>H8/B8*100</f>
        <v>5.592105263157895</v>
      </c>
      <c r="J8" s="165">
        <f>J13+J18+J23+J28+J33+'表4(續)'!J8+'表4(續)'!J13+'表4(續)'!J18+'表4(續)'!J23+'表4(續)'!J28</f>
        <v>143</v>
      </c>
      <c r="K8" s="166">
        <f>J8/B8*100</f>
        <v>15.679824561403507</v>
      </c>
      <c r="L8" s="165">
        <f>L13+L18+L23+L28+L33+'表4(續)'!L8+'表4(續)'!L13+'表4(續)'!L18+'表4(續)'!L23+'表4(續)'!L28</f>
        <v>13</v>
      </c>
      <c r="M8" s="166">
        <f>L8/B8*100</f>
        <v>1.425438596491228</v>
      </c>
      <c r="N8" s="165">
        <f>N13+N18+N23+N28+N33+'表4(續)'!N8+'表4(續)'!N13+'表4(續)'!N18+'表4(續)'!N23+'表4(續)'!N28</f>
        <v>11</v>
      </c>
      <c r="O8" s="166">
        <f>N8/B8*100</f>
        <v>1.2061403508771928</v>
      </c>
      <c r="P8" s="165">
        <f>P13+P18+P23+P28+P33+'表4(續)'!P8+'表4(續)'!P13+'表4(續)'!P18+'表4(續)'!P23+'表4(續)'!P28</f>
        <v>8</v>
      </c>
      <c r="Q8" s="166">
        <f>P8/B8*100</f>
        <v>0.8771929824561403</v>
      </c>
      <c r="R8" s="165">
        <f>R13+R18+R23+R28+R33+'表4(續)'!R8+'表4(續)'!R13+'表4(續)'!R18+'表4(續)'!R23+'表4(續)'!R28</f>
        <v>142</v>
      </c>
      <c r="S8" s="57">
        <f>R8/B8*100</f>
        <v>15.570175438596493</v>
      </c>
      <c r="T8" s="165">
        <f>T13+T18+T23+T28+T33+'表4(續)'!T8+'表4(續)'!T13+'表4(續)'!T18+'表4(續)'!T23+'表4(續)'!T28</f>
        <v>29</v>
      </c>
      <c r="U8" s="57">
        <f>T8/B8*100</f>
        <v>3.179824561403509</v>
      </c>
      <c r="V8" s="165">
        <f>V13+V18+V23+V28+V33+'表4(續)'!V8+'表4(續)'!V13+'表4(續)'!V18+'表4(續)'!V23+'表4(續)'!V28</f>
        <v>37</v>
      </c>
      <c r="W8" s="57">
        <f>V8/B8*100</f>
        <v>4.057017543859649</v>
      </c>
      <c r="X8" s="165">
        <f>X13+X18+X23+X28+X33+'表4(續)'!X8+'表4(續)'!X13+'表4(續)'!X18+'表4(續)'!X23+'表4(續)'!X28</f>
        <v>10</v>
      </c>
      <c r="Y8" s="57">
        <f>X8/B8*100</f>
        <v>1.0964912280701753</v>
      </c>
      <c r="Z8" s="165">
        <f>Z13+Z18+Z23+Z28+Z33+'表4(續)'!Z8+'表4(續)'!Z13+'表4(續)'!Z18+'表4(續)'!Z23+'表4(續)'!Z28</f>
        <v>152</v>
      </c>
      <c r="AA8" s="57">
        <f>Z8/B8*100</f>
        <v>16.666666666666664</v>
      </c>
    </row>
    <row r="9" spans="1:27" ht="21.75" customHeight="1">
      <c r="A9" s="111" t="s">
        <v>47</v>
      </c>
      <c r="B9" s="165">
        <f>B14+B19+B24+B29+B34+'表4(續)'!B9+'表4(續)'!B14+'表4(續)'!B19+'表4(續)'!B24+'表4(續)'!B29</f>
        <v>3519</v>
      </c>
      <c r="C9" s="166">
        <v>100</v>
      </c>
      <c r="D9" s="165">
        <f>D14+D19+D24+D29+D34+'表4(續)'!D9+'表4(續)'!D14+'表4(續)'!D19+'表4(續)'!D24+'表4(續)'!D29</f>
        <v>661</v>
      </c>
      <c r="E9" s="166">
        <f>D9/B9*100</f>
        <v>18.783745382210856</v>
      </c>
      <c r="F9" s="165">
        <f>F14+F19+F24+F29+F34+'表4(續)'!F9+'表4(續)'!F14+'表4(續)'!F19+'表4(續)'!F24+'表4(續)'!F29</f>
        <v>495</v>
      </c>
      <c r="G9" s="166">
        <f>F9/B9*100</f>
        <v>14.066496163682865</v>
      </c>
      <c r="H9" s="165">
        <f>H14+H19+H24+H29+H34+'表4(續)'!H9+'表4(續)'!H14+'表4(續)'!H19+'表4(續)'!H24+'表4(續)'!H29</f>
        <v>178</v>
      </c>
      <c r="I9" s="166">
        <f>H9/B9*100</f>
        <v>5.058255186132424</v>
      </c>
      <c r="J9" s="165">
        <f>J14+J19+J24+J29+J34+'表4(續)'!J9+'表4(續)'!J14+'表4(續)'!J19+'表4(續)'!J24+'表4(續)'!J29</f>
        <v>494</v>
      </c>
      <c r="K9" s="166">
        <f>J9/B9*100</f>
        <v>14.038078999715827</v>
      </c>
      <c r="L9" s="165">
        <f>L14+L19+L24+L29+L34+'表4(續)'!L9+'表4(續)'!L14+'表4(續)'!L19+'表4(續)'!L24+'表4(續)'!L29</f>
        <v>17</v>
      </c>
      <c r="M9" s="166">
        <f>L9/B9*100</f>
        <v>0.4830917874396135</v>
      </c>
      <c r="N9" s="165">
        <f>N14+N19+N24+N29+N34+'表4(續)'!N9+'表4(續)'!N14+'表4(續)'!N19+'表4(續)'!N24+'表4(續)'!N29</f>
        <v>65</v>
      </c>
      <c r="O9" s="166">
        <f>N9/B9*100</f>
        <v>1.847115657857346</v>
      </c>
      <c r="P9" s="165">
        <f>P14+P19+P24+P29+P34+'表4(續)'!P9+'表4(續)'!P14+'表4(續)'!P19+'表4(續)'!P24+'表4(續)'!P29</f>
        <v>87</v>
      </c>
      <c r="Q9" s="166">
        <f>P9/B9*100</f>
        <v>2.47229326513214</v>
      </c>
      <c r="R9" s="165">
        <f>R14+R19+R24+R29+R34+'表4(續)'!R9+'表4(續)'!R14+'表4(續)'!R19+'表4(續)'!R24+'表4(續)'!R29</f>
        <v>924</v>
      </c>
      <c r="S9" s="57">
        <f>R9/B9*100</f>
        <v>26.257459505541348</v>
      </c>
      <c r="T9" s="165">
        <f>T14+T19+T24+T29+T34+'表4(續)'!T9+'表4(續)'!T14+'表4(續)'!T19+'表4(續)'!T24+'表4(續)'!T29</f>
        <v>156</v>
      </c>
      <c r="U9" s="57">
        <f>T9/B9*100</f>
        <v>4.433077578857629</v>
      </c>
      <c r="V9" s="165">
        <f>V14+V19+V24+V29+V34+'表4(續)'!V9+'表4(續)'!V14+'表4(續)'!V19+'表4(續)'!V24+'表4(續)'!V29</f>
        <v>210</v>
      </c>
      <c r="W9" s="57">
        <f>V9/B9*100</f>
        <v>5.967604433077579</v>
      </c>
      <c r="X9" s="165">
        <f>X14+X19+X24+X29+X34+'表4(續)'!X9+'表4(續)'!X14+'表4(續)'!X19+'表4(續)'!X24+'表4(續)'!X29</f>
        <v>26</v>
      </c>
      <c r="Y9" s="57">
        <f>X9/B9*100</f>
        <v>0.7388462631429383</v>
      </c>
      <c r="Z9" s="165">
        <f>Z14+Z19+Z24+Z29+Z34+'表4(續)'!Z9+'表4(續)'!Z14+'表4(續)'!Z19+'表4(續)'!Z24+'表4(續)'!Z29</f>
        <v>206</v>
      </c>
      <c r="AA9" s="57">
        <f>Z9/B9*100</f>
        <v>5.8539357772094345</v>
      </c>
    </row>
    <row r="10" spans="1:27" ht="21.75" customHeight="1">
      <c r="A10" s="111" t="s">
        <v>48</v>
      </c>
      <c r="B10" s="165">
        <f>B15+B20+B25+B30+B35+'表4(續)'!B10+'表4(續)'!B15+'表4(續)'!B20+'表4(續)'!B25+'表4(續)'!B30</f>
        <v>300</v>
      </c>
      <c r="C10" s="166">
        <v>100</v>
      </c>
      <c r="D10" s="165">
        <f>D15+D20+D25+D30+D35+'表4(續)'!D10+'表4(續)'!D15+'表4(續)'!D20+'表4(續)'!D25+'表4(續)'!D30</f>
        <v>38</v>
      </c>
      <c r="E10" s="166">
        <f>D10/B10*100</f>
        <v>12.666666666666668</v>
      </c>
      <c r="F10" s="165">
        <f>F15+F20+F25+F30+F35+'表4(續)'!F10+'表4(續)'!F15+'表4(續)'!F20+'表4(續)'!F25+'表4(續)'!F30</f>
        <v>36</v>
      </c>
      <c r="G10" s="166">
        <f>F10/B10*100</f>
        <v>12</v>
      </c>
      <c r="H10" s="165">
        <f>H15+H20+H25+H30+H35+'表4(續)'!H10+'表4(續)'!H15+'表4(續)'!H20+'表4(續)'!H25+'表4(續)'!H30</f>
        <v>12</v>
      </c>
      <c r="I10" s="166">
        <f>H10/B10*100</f>
        <v>4</v>
      </c>
      <c r="J10" s="165">
        <f>J15+J20+J25+J30+J35+'表4(續)'!J10+'表4(續)'!J15+'表4(續)'!J20+'表4(續)'!J25+'表4(續)'!J30</f>
        <v>43</v>
      </c>
      <c r="K10" s="166">
        <f>J10/B10*100</f>
        <v>14.333333333333334</v>
      </c>
      <c r="L10" s="165">
        <f>L15+L20+L25+L30+L35+'表4(續)'!L10+'表4(續)'!L15+'表4(續)'!L20+'表4(續)'!L25+'表4(續)'!L30</f>
        <v>0</v>
      </c>
      <c r="M10" s="166">
        <f>L10/B10*100</f>
        <v>0</v>
      </c>
      <c r="N10" s="165">
        <f>N15+N20+N25+N30+N35+'表4(續)'!N10+'表4(續)'!N15+'表4(續)'!N20+'表4(續)'!N25+'表4(續)'!N30</f>
        <v>7</v>
      </c>
      <c r="O10" s="166">
        <f>N10/B10*100</f>
        <v>2.3333333333333335</v>
      </c>
      <c r="P10" s="165">
        <f>P15+P20+P25+P30+P35+'表4(續)'!P10+'表4(續)'!P15+'表4(續)'!P20+'表4(續)'!P25+'表4(續)'!P30</f>
        <v>9</v>
      </c>
      <c r="Q10" s="166">
        <f>P10/B10*100</f>
        <v>3</v>
      </c>
      <c r="R10" s="165">
        <f>R15+R20+R25+R30+R35+'表4(續)'!R10+'表4(續)'!R15+'表4(續)'!R20+'表4(續)'!R25+'表4(續)'!R30</f>
        <v>98</v>
      </c>
      <c r="S10" s="57">
        <f>R10/B10*100</f>
        <v>32.666666666666664</v>
      </c>
      <c r="T10" s="165">
        <f>T15+T20+T25+T30+T35+'表4(續)'!T10+'表4(續)'!T15+'表4(續)'!T20+'表4(續)'!T25+'表4(續)'!T30</f>
        <v>17</v>
      </c>
      <c r="U10" s="57">
        <f>T10/B10*100</f>
        <v>5.666666666666666</v>
      </c>
      <c r="V10" s="165">
        <f>V15+V20+V25+V30+V35+'表4(續)'!V10+'表4(續)'!V15+'表4(續)'!V20+'表4(續)'!V25+'表4(續)'!V30</f>
        <v>23</v>
      </c>
      <c r="W10" s="57">
        <f>V10/B10*100</f>
        <v>7.666666666666666</v>
      </c>
      <c r="X10" s="165">
        <f>X15+X20+X25+X30+X35+'表4(續)'!X10+'表4(續)'!X15+'表4(續)'!X20+'表4(續)'!X25+'表4(續)'!X30</f>
        <v>5</v>
      </c>
      <c r="Y10" s="57">
        <f>X10/B10*100</f>
        <v>1.6666666666666667</v>
      </c>
      <c r="Z10" s="165">
        <f>Z15+Z20+Z25+Z30+Z35+'表4(續)'!Z10+'表4(續)'!Z15+'表4(續)'!Z20+'表4(續)'!Z25+'表4(續)'!Z30</f>
        <v>12</v>
      </c>
      <c r="AA10" s="57">
        <f>Z10/B10*100</f>
        <v>4</v>
      </c>
    </row>
    <row r="11" spans="1:27" ht="21.75" customHeight="1">
      <c r="A11" s="13"/>
      <c r="B11" s="58"/>
      <c r="C11" s="170"/>
      <c r="D11" s="59"/>
      <c r="E11" s="57"/>
      <c r="F11" s="59"/>
      <c r="G11" s="57"/>
      <c r="H11" s="59"/>
      <c r="I11" s="57"/>
      <c r="J11" s="59"/>
      <c r="K11" s="57"/>
      <c r="L11" s="59"/>
      <c r="M11" s="57"/>
      <c r="N11" s="62"/>
      <c r="O11" s="57"/>
      <c r="P11" s="58"/>
      <c r="Q11" s="57"/>
      <c r="R11" s="59"/>
      <c r="S11" s="57"/>
      <c r="T11" s="59"/>
      <c r="U11" s="57"/>
      <c r="V11" s="59"/>
      <c r="W11" s="57"/>
      <c r="X11" s="59"/>
      <c r="Y11" s="57"/>
      <c r="Z11" s="59"/>
      <c r="AA11" s="57"/>
    </row>
    <row r="12" spans="1:27" ht="21.75" customHeight="1">
      <c r="A12" s="61" t="s">
        <v>253</v>
      </c>
      <c r="B12" s="58">
        <v>778</v>
      </c>
      <c r="C12" s="166">
        <v>100</v>
      </c>
      <c r="D12" s="59">
        <v>103</v>
      </c>
      <c r="E12" s="57">
        <v>13.239074550128535</v>
      </c>
      <c r="F12" s="59">
        <v>92</v>
      </c>
      <c r="G12" s="57">
        <v>11.825192802056556</v>
      </c>
      <c r="H12" s="59">
        <v>19</v>
      </c>
      <c r="I12" s="57">
        <v>2.442159383033419</v>
      </c>
      <c r="J12" s="59">
        <v>78</v>
      </c>
      <c r="K12" s="57">
        <v>10.025706940874036</v>
      </c>
      <c r="L12" s="59">
        <v>1</v>
      </c>
      <c r="M12" s="57">
        <v>0.12853470437017994</v>
      </c>
      <c r="N12" s="59">
        <v>8</v>
      </c>
      <c r="O12" s="57">
        <v>1.0282776349614395</v>
      </c>
      <c r="P12" s="59">
        <v>4</v>
      </c>
      <c r="Q12" s="57">
        <v>0.5141388174807198</v>
      </c>
      <c r="R12" s="59">
        <v>368</v>
      </c>
      <c r="S12" s="57">
        <v>47.30077120822622</v>
      </c>
      <c r="T12" s="59">
        <v>28</v>
      </c>
      <c r="U12" s="57">
        <v>3.5989717223650386</v>
      </c>
      <c r="V12" s="59">
        <v>42</v>
      </c>
      <c r="W12" s="57">
        <v>5.3984575835475574</v>
      </c>
      <c r="X12" s="59">
        <v>5</v>
      </c>
      <c r="Y12" s="57">
        <v>0.6426735218508998</v>
      </c>
      <c r="Z12" s="59">
        <v>30</v>
      </c>
      <c r="AA12" s="57">
        <v>3.8560411311053984</v>
      </c>
    </row>
    <row r="13" spans="1:27" ht="21.75" customHeight="1">
      <c r="A13" s="111" t="s">
        <v>46</v>
      </c>
      <c r="B13" s="58">
        <v>102</v>
      </c>
      <c r="C13" s="166">
        <v>100</v>
      </c>
      <c r="D13" s="58">
        <v>14</v>
      </c>
      <c r="E13" s="57">
        <v>13.725490196078432</v>
      </c>
      <c r="F13" s="58">
        <v>13</v>
      </c>
      <c r="G13" s="57">
        <v>12.745098039215685</v>
      </c>
      <c r="H13" s="58">
        <v>3</v>
      </c>
      <c r="I13" s="57">
        <v>2.941176470588235</v>
      </c>
      <c r="J13" s="58">
        <v>22</v>
      </c>
      <c r="K13" s="57">
        <v>21.568627450980394</v>
      </c>
      <c r="L13" s="58">
        <v>0</v>
      </c>
      <c r="M13" s="57">
        <v>0</v>
      </c>
      <c r="N13" s="58">
        <v>1</v>
      </c>
      <c r="O13" s="57">
        <v>0.9803921568627451</v>
      </c>
      <c r="P13" s="58">
        <v>0</v>
      </c>
      <c r="Q13" s="57">
        <v>0</v>
      </c>
      <c r="R13" s="58">
        <v>25</v>
      </c>
      <c r="S13" s="57">
        <v>24.509803921568626</v>
      </c>
      <c r="T13" s="58">
        <v>1</v>
      </c>
      <c r="U13" s="57">
        <v>0.9803921568627451</v>
      </c>
      <c r="V13" s="58">
        <v>1</v>
      </c>
      <c r="W13" s="57">
        <v>0.9803921568627451</v>
      </c>
      <c r="X13" s="59">
        <v>0</v>
      </c>
      <c r="Y13" s="57">
        <v>0</v>
      </c>
      <c r="Z13" s="62">
        <v>22</v>
      </c>
      <c r="AA13" s="57">
        <v>21.568627450980394</v>
      </c>
    </row>
    <row r="14" spans="1:27" ht="21.75" customHeight="1">
      <c r="A14" s="111" t="s">
        <v>47</v>
      </c>
      <c r="B14" s="58">
        <v>650</v>
      </c>
      <c r="C14" s="166">
        <v>100</v>
      </c>
      <c r="D14" s="58">
        <v>86</v>
      </c>
      <c r="E14" s="57">
        <v>13.230769230769232</v>
      </c>
      <c r="F14" s="58">
        <v>76</v>
      </c>
      <c r="G14" s="57">
        <v>11.692307692307692</v>
      </c>
      <c r="H14" s="58">
        <v>15</v>
      </c>
      <c r="I14" s="57">
        <v>2.307692307692308</v>
      </c>
      <c r="J14" s="58">
        <v>54</v>
      </c>
      <c r="K14" s="57">
        <v>8.307692307692308</v>
      </c>
      <c r="L14" s="58">
        <v>1</v>
      </c>
      <c r="M14" s="57">
        <v>0.15384615384615385</v>
      </c>
      <c r="N14" s="58">
        <v>6</v>
      </c>
      <c r="O14" s="57">
        <v>0.9230769230769231</v>
      </c>
      <c r="P14" s="58">
        <v>4</v>
      </c>
      <c r="Q14" s="57">
        <v>0.6153846153846154</v>
      </c>
      <c r="R14" s="58">
        <v>339</v>
      </c>
      <c r="S14" s="57">
        <v>52.15384615384615</v>
      </c>
      <c r="T14" s="58">
        <v>21</v>
      </c>
      <c r="U14" s="57">
        <v>3.230769230769231</v>
      </c>
      <c r="V14" s="58">
        <v>37</v>
      </c>
      <c r="W14" s="57">
        <v>5.6923076923076925</v>
      </c>
      <c r="X14" s="59">
        <v>3</v>
      </c>
      <c r="Y14" s="57">
        <v>0.46153846153846156</v>
      </c>
      <c r="Z14" s="62">
        <v>8</v>
      </c>
      <c r="AA14" s="57">
        <v>1.2307692307692308</v>
      </c>
    </row>
    <row r="15" spans="1:27" ht="21.75" customHeight="1">
      <c r="A15" s="111" t="s">
        <v>48</v>
      </c>
      <c r="B15" s="60">
        <v>26</v>
      </c>
      <c r="C15" s="171">
        <v>100</v>
      </c>
      <c r="D15" s="58">
        <v>3</v>
      </c>
      <c r="E15" s="57">
        <v>11.538461538461538</v>
      </c>
      <c r="F15" s="58">
        <v>3</v>
      </c>
      <c r="G15" s="57">
        <v>11.538461538461538</v>
      </c>
      <c r="H15" s="58">
        <v>1</v>
      </c>
      <c r="I15" s="57">
        <v>3.8461538461538463</v>
      </c>
      <c r="J15" s="58">
        <v>2</v>
      </c>
      <c r="K15" s="57">
        <v>7.6923076923076925</v>
      </c>
      <c r="L15" s="58">
        <v>0</v>
      </c>
      <c r="M15" s="57">
        <v>0</v>
      </c>
      <c r="N15" s="58">
        <v>1</v>
      </c>
      <c r="O15" s="57">
        <v>3.8461538461538463</v>
      </c>
      <c r="P15" s="58">
        <v>0</v>
      </c>
      <c r="Q15" s="57">
        <v>0</v>
      </c>
      <c r="R15" s="58">
        <v>4</v>
      </c>
      <c r="S15" s="57">
        <v>15.384615384615385</v>
      </c>
      <c r="T15" s="58">
        <v>6</v>
      </c>
      <c r="U15" s="57">
        <v>23.076923076923077</v>
      </c>
      <c r="V15" s="58">
        <v>4</v>
      </c>
      <c r="W15" s="57">
        <v>15.384615384615385</v>
      </c>
      <c r="X15" s="59">
        <v>2</v>
      </c>
      <c r="Y15" s="57">
        <v>7.6923076923076925</v>
      </c>
      <c r="Z15" s="63">
        <v>0</v>
      </c>
      <c r="AA15" s="57">
        <v>0</v>
      </c>
    </row>
    <row r="16" spans="1:27" ht="21.75" customHeight="1">
      <c r="A16" s="13"/>
      <c r="B16" s="60"/>
      <c r="C16" s="170"/>
      <c r="D16" s="59"/>
      <c r="E16" s="57"/>
      <c r="F16" s="59"/>
      <c r="G16" s="57"/>
      <c r="H16" s="59"/>
      <c r="I16" s="57"/>
      <c r="J16" s="59"/>
      <c r="K16" s="57"/>
      <c r="L16" s="59"/>
      <c r="M16" s="57"/>
      <c r="N16" s="63"/>
      <c r="O16" s="57"/>
      <c r="P16" s="58"/>
      <c r="Q16" s="57"/>
      <c r="R16" s="59"/>
      <c r="S16" s="57"/>
      <c r="T16" s="59"/>
      <c r="U16" s="57"/>
      <c r="V16" s="59"/>
      <c r="W16" s="57"/>
      <c r="X16" s="59"/>
      <c r="Y16" s="57"/>
      <c r="Z16" s="59"/>
      <c r="AA16" s="57"/>
    </row>
    <row r="17" spans="1:27" ht="21.75" customHeight="1">
      <c r="A17" s="61" t="s">
        <v>316</v>
      </c>
      <c r="B17" s="58">
        <v>436</v>
      </c>
      <c r="C17" s="57">
        <v>100</v>
      </c>
      <c r="D17" s="59">
        <v>104</v>
      </c>
      <c r="E17" s="57">
        <v>23.853211009174313</v>
      </c>
      <c r="F17" s="59">
        <v>49</v>
      </c>
      <c r="G17" s="57">
        <v>11.238532110091743</v>
      </c>
      <c r="H17" s="59">
        <v>16</v>
      </c>
      <c r="I17" s="57">
        <v>3.669724770642202</v>
      </c>
      <c r="J17" s="59">
        <v>65</v>
      </c>
      <c r="K17" s="57">
        <v>14.908256880733944</v>
      </c>
      <c r="L17" s="59">
        <v>1</v>
      </c>
      <c r="M17" s="57">
        <v>0.22935779816513763</v>
      </c>
      <c r="N17" s="59">
        <v>8</v>
      </c>
      <c r="O17" s="57">
        <v>1.834862385321101</v>
      </c>
      <c r="P17" s="59">
        <v>18</v>
      </c>
      <c r="Q17" s="57">
        <v>4.128440366972478</v>
      </c>
      <c r="R17" s="59">
        <v>100</v>
      </c>
      <c r="S17" s="57">
        <v>22.93577981651376</v>
      </c>
      <c r="T17" s="59">
        <v>11</v>
      </c>
      <c r="U17" s="57">
        <v>2.522935779816514</v>
      </c>
      <c r="V17" s="59">
        <v>23</v>
      </c>
      <c r="W17" s="57">
        <v>5.275229357798166</v>
      </c>
      <c r="X17" s="59">
        <v>4</v>
      </c>
      <c r="Y17" s="57">
        <v>0.9174311926605505</v>
      </c>
      <c r="Z17" s="59">
        <v>37</v>
      </c>
      <c r="AA17" s="57">
        <v>8.486238532110093</v>
      </c>
    </row>
    <row r="18" spans="1:27" ht="21.75" customHeight="1">
      <c r="A18" s="111" t="s">
        <v>250</v>
      </c>
      <c r="B18" s="58">
        <v>82</v>
      </c>
      <c r="C18" s="57">
        <v>100</v>
      </c>
      <c r="D18" s="58">
        <v>26</v>
      </c>
      <c r="E18" s="57">
        <v>31.70731707317073</v>
      </c>
      <c r="F18" s="58">
        <v>8</v>
      </c>
      <c r="G18" s="57">
        <v>9.75609756097561</v>
      </c>
      <c r="H18" s="58">
        <v>2</v>
      </c>
      <c r="I18" s="57">
        <v>2.4390243902439024</v>
      </c>
      <c r="J18" s="58">
        <v>14</v>
      </c>
      <c r="K18" s="57">
        <v>17.073170731707318</v>
      </c>
      <c r="L18" s="58">
        <v>1</v>
      </c>
      <c r="M18" s="57">
        <v>1.2195121951219512</v>
      </c>
      <c r="N18" s="58">
        <v>0</v>
      </c>
      <c r="O18" s="57">
        <v>0</v>
      </c>
      <c r="P18" s="58">
        <v>1</v>
      </c>
      <c r="Q18" s="57">
        <v>1.2195121951219512</v>
      </c>
      <c r="R18" s="58">
        <v>10</v>
      </c>
      <c r="S18" s="57">
        <v>12.195121951219512</v>
      </c>
      <c r="T18" s="58">
        <v>0</v>
      </c>
      <c r="U18" s="57">
        <v>0</v>
      </c>
      <c r="V18" s="58">
        <v>6</v>
      </c>
      <c r="W18" s="57">
        <v>7.317073170731707</v>
      </c>
      <c r="X18" s="59">
        <v>0</v>
      </c>
      <c r="Y18" s="57">
        <v>0</v>
      </c>
      <c r="Z18" s="63">
        <v>14</v>
      </c>
      <c r="AA18" s="57">
        <v>17.073170731707318</v>
      </c>
    </row>
    <row r="19" spans="1:27" ht="21.75" customHeight="1">
      <c r="A19" s="111" t="s">
        <v>251</v>
      </c>
      <c r="B19" s="58">
        <v>336</v>
      </c>
      <c r="C19" s="57">
        <v>100</v>
      </c>
      <c r="D19" s="58">
        <v>75</v>
      </c>
      <c r="E19" s="57">
        <v>22.321428571428573</v>
      </c>
      <c r="F19" s="58">
        <v>40</v>
      </c>
      <c r="G19" s="57">
        <v>11.904761904761903</v>
      </c>
      <c r="H19" s="58">
        <v>14</v>
      </c>
      <c r="I19" s="57">
        <v>4.166666666666666</v>
      </c>
      <c r="J19" s="58">
        <v>51</v>
      </c>
      <c r="K19" s="57">
        <v>15.178571428571427</v>
      </c>
      <c r="L19" s="58">
        <v>0</v>
      </c>
      <c r="M19" s="57">
        <v>0</v>
      </c>
      <c r="N19" s="58">
        <v>8</v>
      </c>
      <c r="O19" s="57">
        <v>2.380952380952381</v>
      </c>
      <c r="P19" s="58">
        <v>15</v>
      </c>
      <c r="Q19" s="57">
        <v>4.464285714285714</v>
      </c>
      <c r="R19" s="58">
        <v>85</v>
      </c>
      <c r="S19" s="57">
        <v>25.297619047619047</v>
      </c>
      <c r="T19" s="58">
        <v>11</v>
      </c>
      <c r="U19" s="57">
        <v>3.273809523809524</v>
      </c>
      <c r="V19" s="58">
        <v>14</v>
      </c>
      <c r="W19" s="57">
        <v>4.166666666666666</v>
      </c>
      <c r="X19" s="59">
        <v>2</v>
      </c>
      <c r="Y19" s="57">
        <v>0.5952380952380952</v>
      </c>
      <c r="Z19" s="63">
        <v>21</v>
      </c>
      <c r="AA19" s="57">
        <v>6.25</v>
      </c>
    </row>
    <row r="20" spans="1:27" ht="21.75" customHeight="1">
      <c r="A20" s="111" t="s">
        <v>252</v>
      </c>
      <c r="B20" s="58">
        <v>18</v>
      </c>
      <c r="C20" s="57">
        <v>100</v>
      </c>
      <c r="D20" s="58">
        <v>3</v>
      </c>
      <c r="E20" s="57">
        <v>16.666666666666664</v>
      </c>
      <c r="F20" s="58">
        <v>1</v>
      </c>
      <c r="G20" s="57">
        <v>5.555555555555555</v>
      </c>
      <c r="H20" s="58">
        <v>0</v>
      </c>
      <c r="I20" s="57">
        <v>0</v>
      </c>
      <c r="J20" s="58">
        <v>0</v>
      </c>
      <c r="K20" s="57">
        <v>0</v>
      </c>
      <c r="L20" s="58">
        <v>0</v>
      </c>
      <c r="M20" s="57">
        <v>0</v>
      </c>
      <c r="N20" s="58">
        <v>0</v>
      </c>
      <c r="O20" s="57">
        <v>0</v>
      </c>
      <c r="P20" s="58">
        <v>2</v>
      </c>
      <c r="Q20" s="57">
        <v>11.11111111111111</v>
      </c>
      <c r="R20" s="58">
        <v>5</v>
      </c>
      <c r="S20" s="57">
        <v>27.77777777777778</v>
      </c>
      <c r="T20" s="58">
        <v>0</v>
      </c>
      <c r="U20" s="57">
        <v>0</v>
      </c>
      <c r="V20" s="58">
        <v>3</v>
      </c>
      <c r="W20" s="57">
        <v>16.666666666666664</v>
      </c>
      <c r="X20" s="59">
        <v>2</v>
      </c>
      <c r="Y20" s="57">
        <v>11.11111111111111</v>
      </c>
      <c r="Z20" s="63">
        <v>2</v>
      </c>
      <c r="AA20" s="57">
        <v>11.11111111111111</v>
      </c>
    </row>
    <row r="21" spans="1:27" ht="21.75" customHeight="1">
      <c r="A21" s="14"/>
      <c r="B21" s="60"/>
      <c r="C21" s="170"/>
      <c r="D21" s="59"/>
      <c r="E21" s="57"/>
      <c r="F21" s="59"/>
      <c r="G21" s="57"/>
      <c r="H21" s="59"/>
      <c r="I21" s="57"/>
      <c r="J21" s="59"/>
      <c r="K21" s="57"/>
      <c r="L21" s="59"/>
      <c r="M21" s="57"/>
      <c r="N21" s="63"/>
      <c r="O21" s="57"/>
      <c r="P21" s="58"/>
      <c r="Q21" s="57"/>
      <c r="R21" s="59"/>
      <c r="S21" s="57"/>
      <c r="T21" s="59"/>
      <c r="U21" s="57"/>
      <c r="V21" s="59"/>
      <c r="W21" s="57"/>
      <c r="X21" s="59"/>
      <c r="Y21" s="57"/>
      <c r="Z21" s="59"/>
      <c r="AA21" s="57"/>
    </row>
    <row r="22" spans="1:27" ht="21.75" customHeight="1">
      <c r="A22" s="61" t="s">
        <v>317</v>
      </c>
      <c r="B22" s="58">
        <v>423</v>
      </c>
      <c r="C22" s="57">
        <v>100</v>
      </c>
      <c r="D22" s="59">
        <v>87</v>
      </c>
      <c r="E22" s="57">
        <v>20.56737588652482</v>
      </c>
      <c r="F22" s="59">
        <v>71</v>
      </c>
      <c r="G22" s="57">
        <v>16.78486997635934</v>
      </c>
      <c r="H22" s="59">
        <v>15</v>
      </c>
      <c r="I22" s="57">
        <v>3.546099290780142</v>
      </c>
      <c r="J22" s="59">
        <v>69</v>
      </c>
      <c r="K22" s="57">
        <v>16.312056737588655</v>
      </c>
      <c r="L22" s="59">
        <v>3</v>
      </c>
      <c r="M22" s="57">
        <v>0.7092198581560284</v>
      </c>
      <c r="N22" s="59">
        <v>12</v>
      </c>
      <c r="O22" s="57">
        <v>2.8368794326241136</v>
      </c>
      <c r="P22" s="59">
        <v>9</v>
      </c>
      <c r="Q22" s="57">
        <v>2.127659574468085</v>
      </c>
      <c r="R22" s="59">
        <v>65</v>
      </c>
      <c r="S22" s="57">
        <v>15.36643026004728</v>
      </c>
      <c r="T22" s="59">
        <v>22</v>
      </c>
      <c r="U22" s="57">
        <v>5.200945626477541</v>
      </c>
      <c r="V22" s="59">
        <v>38</v>
      </c>
      <c r="W22" s="57">
        <v>8.983451536643026</v>
      </c>
      <c r="X22" s="59">
        <v>4</v>
      </c>
      <c r="Y22" s="57">
        <v>0.9456264775413712</v>
      </c>
      <c r="Z22" s="59">
        <v>28</v>
      </c>
      <c r="AA22" s="57">
        <v>6.619385342789598</v>
      </c>
    </row>
    <row r="23" spans="1:27" ht="21.75" customHeight="1">
      <c r="A23" s="111" t="s">
        <v>46</v>
      </c>
      <c r="B23" s="58">
        <v>89</v>
      </c>
      <c r="C23" s="57">
        <v>100</v>
      </c>
      <c r="D23" s="58">
        <v>23</v>
      </c>
      <c r="E23" s="57">
        <v>25.842696629213485</v>
      </c>
      <c r="F23" s="58">
        <v>11</v>
      </c>
      <c r="G23" s="57">
        <v>12.359550561797752</v>
      </c>
      <c r="H23" s="58">
        <v>7</v>
      </c>
      <c r="I23" s="57">
        <v>7.865168539325842</v>
      </c>
      <c r="J23" s="58">
        <v>10</v>
      </c>
      <c r="K23" s="57">
        <v>11.235955056179774</v>
      </c>
      <c r="L23" s="58">
        <v>1</v>
      </c>
      <c r="M23" s="57">
        <v>1.1235955056179776</v>
      </c>
      <c r="N23" s="58">
        <v>2</v>
      </c>
      <c r="O23" s="57">
        <v>2.247191011235955</v>
      </c>
      <c r="P23" s="58">
        <v>1</v>
      </c>
      <c r="Q23" s="57">
        <v>1.1235955056179776</v>
      </c>
      <c r="R23" s="58">
        <v>14</v>
      </c>
      <c r="S23" s="57">
        <v>15.730337078651685</v>
      </c>
      <c r="T23" s="58">
        <v>3</v>
      </c>
      <c r="U23" s="57">
        <v>3.3707865168539324</v>
      </c>
      <c r="V23" s="58">
        <v>6</v>
      </c>
      <c r="W23" s="57">
        <v>6.741573033707865</v>
      </c>
      <c r="X23" s="58">
        <v>0</v>
      </c>
      <c r="Y23" s="57">
        <v>0</v>
      </c>
      <c r="Z23" s="58">
        <v>11</v>
      </c>
      <c r="AA23" s="57">
        <v>12.359550561797752</v>
      </c>
    </row>
    <row r="24" spans="1:27" ht="21.75" customHeight="1">
      <c r="A24" s="111" t="s">
        <v>47</v>
      </c>
      <c r="B24" s="58">
        <v>315</v>
      </c>
      <c r="C24" s="57">
        <v>100</v>
      </c>
      <c r="D24" s="58">
        <v>63</v>
      </c>
      <c r="E24" s="57">
        <v>20</v>
      </c>
      <c r="F24" s="58">
        <v>57</v>
      </c>
      <c r="G24" s="57">
        <v>18.095238095238095</v>
      </c>
      <c r="H24" s="58">
        <v>8</v>
      </c>
      <c r="I24" s="57">
        <v>2.5396825396825395</v>
      </c>
      <c r="J24" s="58">
        <v>58</v>
      </c>
      <c r="K24" s="57">
        <v>18.412698412698415</v>
      </c>
      <c r="L24" s="58">
        <v>2</v>
      </c>
      <c r="M24" s="57">
        <v>0.6349206349206349</v>
      </c>
      <c r="N24" s="58">
        <v>8</v>
      </c>
      <c r="O24" s="57">
        <v>2.5396825396825395</v>
      </c>
      <c r="P24" s="58">
        <v>7</v>
      </c>
      <c r="Q24" s="57">
        <v>2.2222222222222223</v>
      </c>
      <c r="R24" s="58">
        <v>45</v>
      </c>
      <c r="S24" s="57">
        <v>14.285714285714285</v>
      </c>
      <c r="T24" s="58">
        <v>17</v>
      </c>
      <c r="U24" s="57">
        <v>5.396825396825397</v>
      </c>
      <c r="V24" s="58">
        <v>29</v>
      </c>
      <c r="W24" s="57">
        <v>9.206349206349207</v>
      </c>
      <c r="X24" s="58">
        <v>4</v>
      </c>
      <c r="Y24" s="57">
        <v>1.2698412698412698</v>
      </c>
      <c r="Z24" s="58">
        <v>17</v>
      </c>
      <c r="AA24" s="57">
        <v>5.396825396825397</v>
      </c>
    </row>
    <row r="25" spans="1:27" ht="21.75" customHeight="1">
      <c r="A25" s="111" t="s">
        <v>48</v>
      </c>
      <c r="B25" s="58">
        <v>19</v>
      </c>
      <c r="C25" s="57">
        <v>100</v>
      </c>
      <c r="D25" s="58">
        <v>1</v>
      </c>
      <c r="E25" s="57">
        <v>5.263157894736842</v>
      </c>
      <c r="F25" s="58">
        <v>3</v>
      </c>
      <c r="G25" s="57">
        <v>15.789473684210526</v>
      </c>
      <c r="H25" s="58">
        <v>0</v>
      </c>
      <c r="I25" s="57">
        <v>0</v>
      </c>
      <c r="J25" s="58">
        <v>1</v>
      </c>
      <c r="K25" s="57">
        <v>5.263157894736842</v>
      </c>
      <c r="L25" s="58">
        <v>0</v>
      </c>
      <c r="M25" s="57">
        <v>0</v>
      </c>
      <c r="N25" s="58">
        <v>2</v>
      </c>
      <c r="O25" s="57">
        <v>10.526315789473683</v>
      </c>
      <c r="P25" s="58">
        <v>1</v>
      </c>
      <c r="Q25" s="57">
        <v>5.263157894736842</v>
      </c>
      <c r="R25" s="58">
        <v>6</v>
      </c>
      <c r="S25" s="57">
        <v>31.57894736842105</v>
      </c>
      <c r="T25" s="58">
        <v>2</v>
      </c>
      <c r="U25" s="57">
        <v>10.526315789473683</v>
      </c>
      <c r="V25" s="58">
        <v>3</v>
      </c>
      <c r="W25" s="57">
        <v>15.789473684210526</v>
      </c>
      <c r="X25" s="58">
        <v>0</v>
      </c>
      <c r="Y25" s="57">
        <v>0</v>
      </c>
      <c r="Z25" s="58">
        <v>0</v>
      </c>
      <c r="AA25" s="57">
        <v>0</v>
      </c>
    </row>
    <row r="26" spans="1:27" ht="21.75" customHeight="1">
      <c r="A26" s="14"/>
      <c r="B26" s="60"/>
      <c r="C26" s="170"/>
      <c r="D26" s="59"/>
      <c r="E26" s="57"/>
      <c r="F26" s="59"/>
      <c r="G26" s="57"/>
      <c r="H26" s="59"/>
      <c r="I26" s="57"/>
      <c r="J26" s="59"/>
      <c r="K26" s="57"/>
      <c r="L26" s="59"/>
      <c r="M26" s="57"/>
      <c r="N26" s="63"/>
      <c r="O26" s="57"/>
      <c r="P26" s="58"/>
      <c r="Q26" s="57"/>
      <c r="R26" s="59"/>
      <c r="S26" s="57"/>
      <c r="T26" s="59"/>
      <c r="U26" s="57"/>
      <c r="V26" s="59"/>
      <c r="W26" s="57"/>
      <c r="X26" s="59"/>
      <c r="Y26" s="57"/>
      <c r="Z26" s="59"/>
      <c r="AA26" s="57"/>
    </row>
    <row r="27" spans="1:27" ht="21.75" customHeight="1">
      <c r="A27" s="61" t="s">
        <v>318</v>
      </c>
      <c r="B27" s="58">
        <v>474</v>
      </c>
      <c r="C27" s="57">
        <v>100</v>
      </c>
      <c r="D27" s="59">
        <v>119</v>
      </c>
      <c r="E27" s="57">
        <v>25.105485232067508</v>
      </c>
      <c r="F27" s="59">
        <v>75</v>
      </c>
      <c r="G27" s="57">
        <v>15.822784810126583</v>
      </c>
      <c r="H27" s="59">
        <v>22</v>
      </c>
      <c r="I27" s="57">
        <v>4.641350210970464</v>
      </c>
      <c r="J27" s="59">
        <v>69</v>
      </c>
      <c r="K27" s="57">
        <v>14.556962025316455</v>
      </c>
      <c r="L27" s="59">
        <v>12</v>
      </c>
      <c r="M27" s="57">
        <v>2.5316455696202533</v>
      </c>
      <c r="N27" s="59">
        <v>3</v>
      </c>
      <c r="O27" s="57">
        <v>0.6329113924050633</v>
      </c>
      <c r="P27" s="59">
        <v>9</v>
      </c>
      <c r="Q27" s="57">
        <v>1.89873417721519</v>
      </c>
      <c r="R27" s="59">
        <v>63</v>
      </c>
      <c r="S27" s="57">
        <v>13.291139240506327</v>
      </c>
      <c r="T27" s="59">
        <v>29</v>
      </c>
      <c r="U27" s="57">
        <v>6.118143459915612</v>
      </c>
      <c r="V27" s="59">
        <v>37</v>
      </c>
      <c r="W27" s="57">
        <v>7.805907172995781</v>
      </c>
      <c r="X27" s="59">
        <v>5</v>
      </c>
      <c r="Y27" s="57">
        <v>1.0548523206751055</v>
      </c>
      <c r="Z27" s="59">
        <v>31</v>
      </c>
      <c r="AA27" s="57">
        <v>6.5400843881856545</v>
      </c>
    </row>
    <row r="28" spans="1:27" ht="21.75" customHeight="1">
      <c r="A28" s="111" t="s">
        <v>46</v>
      </c>
      <c r="B28" s="58">
        <v>101</v>
      </c>
      <c r="C28" s="57">
        <v>100</v>
      </c>
      <c r="D28" s="58">
        <v>21</v>
      </c>
      <c r="E28" s="57">
        <v>20.792079207920793</v>
      </c>
      <c r="F28" s="58">
        <v>9</v>
      </c>
      <c r="G28" s="57">
        <v>8.91089108910891</v>
      </c>
      <c r="H28" s="58">
        <v>9</v>
      </c>
      <c r="I28" s="57">
        <v>8.91089108910891</v>
      </c>
      <c r="J28" s="58">
        <v>12</v>
      </c>
      <c r="K28" s="57">
        <v>11.881188118811881</v>
      </c>
      <c r="L28" s="58">
        <v>8</v>
      </c>
      <c r="M28" s="57">
        <v>7.920792079207921</v>
      </c>
      <c r="N28" s="58">
        <v>0</v>
      </c>
      <c r="O28" s="57">
        <v>0</v>
      </c>
      <c r="P28" s="58">
        <v>0</v>
      </c>
      <c r="Q28" s="57">
        <v>0</v>
      </c>
      <c r="R28" s="58">
        <v>15</v>
      </c>
      <c r="S28" s="57">
        <v>14.85148514851485</v>
      </c>
      <c r="T28" s="58">
        <v>0</v>
      </c>
      <c r="U28" s="57">
        <v>0</v>
      </c>
      <c r="V28" s="58">
        <v>4</v>
      </c>
      <c r="W28" s="57">
        <v>3.9603960396039604</v>
      </c>
      <c r="X28" s="58">
        <v>0</v>
      </c>
      <c r="Y28" s="57">
        <v>0</v>
      </c>
      <c r="Z28" s="58">
        <v>23</v>
      </c>
      <c r="AA28" s="57">
        <v>22.772277227722775</v>
      </c>
    </row>
    <row r="29" spans="1:27" ht="21.75" customHeight="1">
      <c r="A29" s="111" t="s">
        <v>47</v>
      </c>
      <c r="B29" s="58">
        <v>352</v>
      </c>
      <c r="C29" s="57">
        <v>100</v>
      </c>
      <c r="D29" s="58">
        <v>95</v>
      </c>
      <c r="E29" s="57">
        <v>26.988636363636363</v>
      </c>
      <c r="F29" s="58">
        <v>64</v>
      </c>
      <c r="G29" s="57">
        <v>18.181818181818183</v>
      </c>
      <c r="H29" s="58">
        <v>12</v>
      </c>
      <c r="I29" s="57">
        <v>3.4090909090909087</v>
      </c>
      <c r="J29" s="58">
        <v>49</v>
      </c>
      <c r="K29" s="57">
        <v>13.920454545454545</v>
      </c>
      <c r="L29" s="58">
        <v>4</v>
      </c>
      <c r="M29" s="57">
        <v>1.1363636363636365</v>
      </c>
      <c r="N29" s="58">
        <v>2</v>
      </c>
      <c r="O29" s="57">
        <v>0.5681818181818182</v>
      </c>
      <c r="P29" s="58">
        <v>9</v>
      </c>
      <c r="Q29" s="57">
        <v>2.556818181818182</v>
      </c>
      <c r="R29" s="58">
        <v>45</v>
      </c>
      <c r="S29" s="57">
        <v>12.784090909090908</v>
      </c>
      <c r="T29" s="58">
        <v>28</v>
      </c>
      <c r="U29" s="57">
        <v>7.954545454545454</v>
      </c>
      <c r="V29" s="58">
        <v>31</v>
      </c>
      <c r="W29" s="57">
        <v>8.806818181818182</v>
      </c>
      <c r="X29" s="58">
        <v>5</v>
      </c>
      <c r="Y29" s="57">
        <v>1.4204545454545454</v>
      </c>
      <c r="Z29" s="58">
        <v>8</v>
      </c>
      <c r="AA29" s="57">
        <v>2.272727272727273</v>
      </c>
    </row>
    <row r="30" spans="1:27" ht="21.75" customHeight="1">
      <c r="A30" s="111" t="s">
        <v>48</v>
      </c>
      <c r="B30" s="58">
        <v>21</v>
      </c>
      <c r="C30" s="57">
        <v>100</v>
      </c>
      <c r="D30" s="58">
        <v>3</v>
      </c>
      <c r="E30" s="57">
        <v>14.3</v>
      </c>
      <c r="F30" s="58">
        <v>2</v>
      </c>
      <c r="G30" s="57">
        <v>9.5</v>
      </c>
      <c r="H30" s="58">
        <v>1</v>
      </c>
      <c r="I30" s="57">
        <v>4.8</v>
      </c>
      <c r="J30" s="58">
        <v>8</v>
      </c>
      <c r="K30" s="57">
        <v>38.1</v>
      </c>
      <c r="L30" s="58">
        <v>0</v>
      </c>
      <c r="M30" s="57">
        <v>0</v>
      </c>
      <c r="N30" s="58">
        <v>1</v>
      </c>
      <c r="O30" s="57">
        <v>4.8</v>
      </c>
      <c r="P30" s="58">
        <v>0</v>
      </c>
      <c r="Q30" s="57">
        <v>0</v>
      </c>
      <c r="R30" s="58">
        <v>3</v>
      </c>
      <c r="S30" s="57">
        <v>14.3</v>
      </c>
      <c r="T30" s="58">
        <v>1</v>
      </c>
      <c r="U30" s="57">
        <v>4.8</v>
      </c>
      <c r="V30" s="58">
        <v>2</v>
      </c>
      <c r="W30" s="57">
        <v>9.5</v>
      </c>
      <c r="X30" s="58">
        <v>0</v>
      </c>
      <c r="Y30" s="57">
        <v>0</v>
      </c>
      <c r="Z30" s="58">
        <v>0</v>
      </c>
      <c r="AA30" s="57">
        <v>0</v>
      </c>
    </row>
    <row r="31" spans="1:27" ht="21.75" customHeight="1">
      <c r="A31" s="14"/>
      <c r="B31" s="60"/>
      <c r="C31" s="170"/>
      <c r="D31" s="59"/>
      <c r="E31" s="57"/>
      <c r="F31" s="59"/>
      <c r="G31" s="57"/>
      <c r="H31" s="59"/>
      <c r="I31" s="57"/>
      <c r="J31" s="59"/>
      <c r="K31" s="57"/>
      <c r="L31" s="59"/>
      <c r="M31" s="57"/>
      <c r="N31" s="63"/>
      <c r="O31" s="57"/>
      <c r="P31" s="58"/>
      <c r="Q31" s="57"/>
      <c r="R31" s="59"/>
      <c r="S31" s="57"/>
      <c r="T31" s="59"/>
      <c r="U31" s="57"/>
      <c r="V31" s="59"/>
      <c r="W31" s="57"/>
      <c r="X31" s="59"/>
      <c r="Y31" s="57"/>
      <c r="Z31" s="59"/>
      <c r="AA31" s="57"/>
    </row>
    <row r="32" spans="1:27" ht="21.75" customHeight="1">
      <c r="A32" s="61" t="s">
        <v>319</v>
      </c>
      <c r="B32" s="58">
        <v>592</v>
      </c>
      <c r="C32" s="57">
        <v>100</v>
      </c>
      <c r="D32" s="58">
        <v>120</v>
      </c>
      <c r="E32" s="209">
        <v>20.27027027027027</v>
      </c>
      <c r="F32" s="58">
        <v>45</v>
      </c>
      <c r="G32" s="57">
        <v>7.601351351351352</v>
      </c>
      <c r="H32" s="58">
        <v>17</v>
      </c>
      <c r="I32" s="57">
        <v>2.871621621621622</v>
      </c>
      <c r="J32" s="58">
        <v>109</v>
      </c>
      <c r="K32" s="57">
        <v>18.41216216216216</v>
      </c>
      <c r="L32" s="58">
        <v>3</v>
      </c>
      <c r="M32" s="57">
        <v>0.5067567567567568</v>
      </c>
      <c r="N32" s="58">
        <v>7</v>
      </c>
      <c r="O32" s="57">
        <v>1.1824324324324325</v>
      </c>
      <c r="P32" s="58">
        <v>12</v>
      </c>
      <c r="Q32" s="57">
        <v>2.027027027027027</v>
      </c>
      <c r="R32" s="58">
        <v>192</v>
      </c>
      <c r="S32" s="57">
        <v>32.432432432432435</v>
      </c>
      <c r="T32" s="58">
        <v>27</v>
      </c>
      <c r="U32" s="57">
        <v>4.5608108108108105</v>
      </c>
      <c r="V32" s="58">
        <v>28</v>
      </c>
      <c r="W32" s="57">
        <v>4.72972972972973</v>
      </c>
      <c r="X32" s="58">
        <v>2</v>
      </c>
      <c r="Y32" s="57">
        <v>0.33783783783783783</v>
      </c>
      <c r="Z32" s="58">
        <v>30</v>
      </c>
      <c r="AA32" s="57">
        <v>5.0675675675675675</v>
      </c>
    </row>
    <row r="33" spans="1:27" ht="21.75" customHeight="1">
      <c r="A33" s="111" t="s">
        <v>46</v>
      </c>
      <c r="B33" s="58">
        <v>116</v>
      </c>
      <c r="C33" s="57">
        <v>100</v>
      </c>
      <c r="D33" s="58">
        <v>16</v>
      </c>
      <c r="E33" s="209">
        <v>13.793103448275861</v>
      </c>
      <c r="F33" s="58">
        <v>6</v>
      </c>
      <c r="G33" s="57">
        <v>5.172413793103448</v>
      </c>
      <c r="H33" s="58">
        <v>9</v>
      </c>
      <c r="I33" s="57">
        <v>7.758620689655173</v>
      </c>
      <c r="J33" s="58">
        <v>31</v>
      </c>
      <c r="K33" s="57">
        <v>26.72413793103448</v>
      </c>
      <c r="L33" s="58">
        <v>3</v>
      </c>
      <c r="M33" s="57">
        <v>2.586206896551724</v>
      </c>
      <c r="N33" s="58">
        <v>2</v>
      </c>
      <c r="O33" s="57">
        <v>1.7241379310344827</v>
      </c>
      <c r="P33" s="58">
        <v>1</v>
      </c>
      <c r="Q33" s="57">
        <v>0.8620689655172413</v>
      </c>
      <c r="R33" s="58">
        <v>22</v>
      </c>
      <c r="S33" s="57">
        <v>18.96551724137931</v>
      </c>
      <c r="T33" s="58">
        <v>7</v>
      </c>
      <c r="U33" s="57">
        <v>6.0344827586206895</v>
      </c>
      <c r="V33" s="58">
        <v>6</v>
      </c>
      <c r="W33" s="57">
        <v>5.172413793103448</v>
      </c>
      <c r="X33" s="58">
        <v>2</v>
      </c>
      <c r="Y33" s="57">
        <v>1.7241379310344827</v>
      </c>
      <c r="Z33" s="58">
        <v>11</v>
      </c>
      <c r="AA33" s="57">
        <v>9.482758620689655</v>
      </c>
    </row>
    <row r="34" spans="1:27" ht="21.75" customHeight="1">
      <c r="A34" s="111" t="s">
        <v>47</v>
      </c>
      <c r="B34" s="58">
        <v>435</v>
      </c>
      <c r="C34" s="57">
        <v>100</v>
      </c>
      <c r="D34" s="58">
        <v>82</v>
      </c>
      <c r="E34" s="209">
        <v>18.850574712643677</v>
      </c>
      <c r="F34" s="58">
        <v>36</v>
      </c>
      <c r="G34" s="57">
        <v>8.275862068965518</v>
      </c>
      <c r="H34" s="58">
        <v>8</v>
      </c>
      <c r="I34" s="57">
        <v>1.839080459770115</v>
      </c>
      <c r="J34" s="58">
        <v>70</v>
      </c>
      <c r="K34" s="57">
        <v>16.091954022988507</v>
      </c>
      <c r="L34" s="58">
        <v>0</v>
      </c>
      <c r="M34" s="57">
        <v>0</v>
      </c>
      <c r="N34" s="58">
        <v>5</v>
      </c>
      <c r="O34" s="57">
        <v>1.1494252873563218</v>
      </c>
      <c r="P34" s="58">
        <v>11</v>
      </c>
      <c r="Q34" s="57">
        <v>2.528735632183908</v>
      </c>
      <c r="R34" s="58">
        <v>164</v>
      </c>
      <c r="S34" s="57">
        <v>37.701149425287355</v>
      </c>
      <c r="T34" s="58">
        <v>19</v>
      </c>
      <c r="U34" s="57">
        <v>4.3678160919540225</v>
      </c>
      <c r="V34" s="58">
        <v>22</v>
      </c>
      <c r="W34" s="57">
        <v>5.057471264367816</v>
      </c>
      <c r="X34" s="58">
        <v>0</v>
      </c>
      <c r="Y34" s="57">
        <v>0</v>
      </c>
      <c r="Z34" s="58">
        <v>18</v>
      </c>
      <c r="AA34" s="57">
        <v>4.137931034482759</v>
      </c>
    </row>
    <row r="35" spans="1:27" ht="21.75" customHeight="1">
      <c r="A35" s="112" t="s">
        <v>48</v>
      </c>
      <c r="B35" s="203">
        <v>41</v>
      </c>
      <c r="C35" s="65">
        <v>100</v>
      </c>
      <c r="D35" s="104">
        <v>22</v>
      </c>
      <c r="E35" s="185">
        <v>53.65853658536586</v>
      </c>
      <c r="F35" s="104">
        <v>3</v>
      </c>
      <c r="G35" s="65">
        <v>7.317073170731707</v>
      </c>
      <c r="H35" s="104">
        <v>0</v>
      </c>
      <c r="I35" s="65">
        <v>0</v>
      </c>
      <c r="J35" s="104">
        <v>8</v>
      </c>
      <c r="K35" s="65">
        <v>19.51219512195122</v>
      </c>
      <c r="L35" s="104">
        <v>0</v>
      </c>
      <c r="M35" s="65">
        <v>0</v>
      </c>
      <c r="N35" s="104">
        <v>0</v>
      </c>
      <c r="O35" s="65">
        <v>0</v>
      </c>
      <c r="P35" s="104">
        <v>0</v>
      </c>
      <c r="Q35" s="65">
        <v>0</v>
      </c>
      <c r="R35" s="104">
        <v>6</v>
      </c>
      <c r="S35" s="65">
        <v>14.634146341463413</v>
      </c>
      <c r="T35" s="104">
        <v>1</v>
      </c>
      <c r="U35" s="65">
        <v>2.4390243902439024</v>
      </c>
      <c r="V35" s="104">
        <v>0</v>
      </c>
      <c r="W35" s="65">
        <v>0</v>
      </c>
      <c r="X35" s="113">
        <v>0</v>
      </c>
      <c r="Y35" s="65">
        <v>0</v>
      </c>
      <c r="Z35" s="225">
        <v>1</v>
      </c>
      <c r="AA35" s="65">
        <v>2.4390243902439024</v>
      </c>
    </row>
    <row r="39" spans="1:27" ht="15">
      <c r="A39" s="250" t="str">
        <f>"- "&amp;Sheet1!B5&amp;" -"</f>
        <v>- 28 -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 t="str">
        <f>"- "&amp;Sheet1!C5&amp;" -"</f>
        <v>- 29 -</v>
      </c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</row>
    <row r="41" ht="18.75">
      <c r="A41" s="29"/>
    </row>
  </sheetData>
  <sheetProtection/>
  <mergeCells count="21">
    <mergeCell ref="A4:A5"/>
    <mergeCell ref="A39:M39"/>
    <mergeCell ref="F4:G4"/>
    <mergeCell ref="B4:C4"/>
    <mergeCell ref="N39:AA39"/>
    <mergeCell ref="V4:W4"/>
    <mergeCell ref="H4:I4"/>
    <mergeCell ref="J4:K4"/>
    <mergeCell ref="N4:O4"/>
    <mergeCell ref="L4:M4"/>
    <mergeCell ref="T4:U4"/>
    <mergeCell ref="N1:AA1"/>
    <mergeCell ref="X4:Y4"/>
    <mergeCell ref="A2:M2"/>
    <mergeCell ref="Z4:AA4"/>
    <mergeCell ref="D4:E4"/>
    <mergeCell ref="A3:W3"/>
    <mergeCell ref="A1:M1"/>
    <mergeCell ref="P4:Q4"/>
    <mergeCell ref="R4:S4"/>
    <mergeCell ref="S2:W2"/>
  </mergeCells>
  <printOptions/>
  <pageMargins left="0.6299212598425197" right="0.3937007874015748" top="0.5905511811023623" bottom="0.01488095238095238" header="0.5118110236220472" footer="0.70866141732283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7"/>
  <sheetViews>
    <sheetView view="pageBreakPreview" zoomScale="70" zoomScaleNormal="70" zoomScaleSheetLayoutView="70" zoomScalePageLayoutView="70" workbookViewId="0" topLeftCell="A1">
      <selection activeCell="Z31" sqref="Z31"/>
    </sheetView>
  </sheetViews>
  <sheetFormatPr defaultColWidth="9.00390625" defaultRowHeight="16.5"/>
  <cols>
    <col min="1" max="1" width="19.25390625" style="16" customWidth="1"/>
    <col min="2" max="3" width="6.25390625" style="16" customWidth="1"/>
    <col min="4" max="13" width="6.00390625" style="16" customWidth="1"/>
    <col min="14" max="27" width="6.50390625" style="16" customWidth="1"/>
    <col min="28" max="16384" width="9.00390625" style="16" customWidth="1"/>
  </cols>
  <sheetData>
    <row r="1" spans="1:28" s="29" customFormat="1" ht="21.75" customHeight="1">
      <c r="A1" s="229" t="s">
        <v>233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20"/>
    </row>
    <row r="2" spans="1:28" s="29" customFormat="1" ht="21.75" customHeight="1">
      <c r="A2" s="306" t="s">
        <v>284</v>
      </c>
      <c r="B2" s="306"/>
      <c r="C2" s="306"/>
      <c r="D2" s="306"/>
      <c r="E2" s="306"/>
      <c r="F2" s="306"/>
      <c r="G2" s="306"/>
      <c r="H2" s="306"/>
      <c r="I2" s="306"/>
      <c r="J2" s="306"/>
      <c r="K2" s="307"/>
      <c r="L2" s="306"/>
      <c r="M2" s="306"/>
      <c r="N2" s="101"/>
      <c r="Q2" s="21"/>
      <c r="R2" s="21"/>
      <c r="S2" s="286"/>
      <c r="T2" s="286"/>
      <c r="U2" s="286"/>
      <c r="V2" s="286"/>
      <c r="W2" s="286"/>
      <c r="X2" s="3"/>
      <c r="Y2" s="20"/>
      <c r="Z2" s="20"/>
      <c r="AA2" s="20"/>
      <c r="AB2" s="20"/>
    </row>
    <row r="3" spans="1:24" ht="4.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9"/>
      <c r="P3" s="309"/>
      <c r="Q3" s="309"/>
      <c r="R3" s="309"/>
      <c r="S3" s="309"/>
      <c r="T3" s="309"/>
      <c r="U3" s="309"/>
      <c r="V3" s="309"/>
      <c r="W3" s="309"/>
      <c r="X3" s="36"/>
    </row>
    <row r="4" spans="1:27" s="30" customFormat="1" ht="57.75" customHeight="1">
      <c r="A4" s="310"/>
      <c r="B4" s="287" t="s">
        <v>128</v>
      </c>
      <c r="C4" s="288"/>
      <c r="D4" s="287" t="s">
        <v>177</v>
      </c>
      <c r="E4" s="288"/>
      <c r="F4" s="287" t="s">
        <v>129</v>
      </c>
      <c r="G4" s="288"/>
      <c r="H4" s="287" t="s">
        <v>178</v>
      </c>
      <c r="I4" s="288"/>
      <c r="J4" s="287" t="s">
        <v>179</v>
      </c>
      <c r="K4" s="288"/>
      <c r="L4" s="287" t="s">
        <v>180</v>
      </c>
      <c r="M4" s="288"/>
      <c r="N4" s="298" t="s">
        <v>130</v>
      </c>
      <c r="O4" s="292"/>
      <c r="P4" s="287" t="s">
        <v>131</v>
      </c>
      <c r="Q4" s="302"/>
      <c r="R4" s="287" t="s">
        <v>132</v>
      </c>
      <c r="S4" s="288"/>
      <c r="T4" s="301" t="s">
        <v>275</v>
      </c>
      <c r="U4" s="288"/>
      <c r="V4" s="287" t="s">
        <v>133</v>
      </c>
      <c r="W4" s="288"/>
      <c r="X4" s="287" t="s">
        <v>274</v>
      </c>
      <c r="Y4" s="288"/>
      <c r="Z4" s="280" t="s">
        <v>134</v>
      </c>
      <c r="AA4" s="281"/>
    </row>
    <row r="5" spans="1:27" s="30" customFormat="1" ht="17.25" customHeight="1">
      <c r="A5" s="233"/>
      <c r="B5" s="92" t="s">
        <v>158</v>
      </c>
      <c r="C5" s="92" t="s">
        <v>159</v>
      </c>
      <c r="D5" s="92" t="s">
        <v>158</v>
      </c>
      <c r="E5" s="92" t="s">
        <v>159</v>
      </c>
      <c r="F5" s="92" t="s">
        <v>158</v>
      </c>
      <c r="G5" s="92" t="s">
        <v>159</v>
      </c>
      <c r="H5" s="92" t="s">
        <v>158</v>
      </c>
      <c r="I5" s="92" t="s">
        <v>159</v>
      </c>
      <c r="J5" s="92" t="s">
        <v>158</v>
      </c>
      <c r="K5" s="92" t="s">
        <v>159</v>
      </c>
      <c r="L5" s="92" t="s">
        <v>158</v>
      </c>
      <c r="M5" s="92" t="s">
        <v>159</v>
      </c>
      <c r="N5" s="92" t="s">
        <v>158</v>
      </c>
      <c r="O5" s="92" t="s">
        <v>159</v>
      </c>
      <c r="P5" s="148" t="s">
        <v>166</v>
      </c>
      <c r="Q5" s="92" t="s">
        <v>159</v>
      </c>
      <c r="R5" s="92" t="s">
        <v>158</v>
      </c>
      <c r="S5" s="92" t="s">
        <v>159</v>
      </c>
      <c r="T5" s="92" t="s">
        <v>158</v>
      </c>
      <c r="U5" s="92" t="s">
        <v>159</v>
      </c>
      <c r="V5" s="92" t="s">
        <v>158</v>
      </c>
      <c r="W5" s="92" t="s">
        <v>159</v>
      </c>
      <c r="X5" s="92" t="s">
        <v>158</v>
      </c>
      <c r="Y5" s="92" t="s">
        <v>159</v>
      </c>
      <c r="Z5" s="92" t="s">
        <v>158</v>
      </c>
      <c r="AA5" s="92" t="s">
        <v>159</v>
      </c>
    </row>
    <row r="6" spans="1:27" s="30" customFormat="1" ht="4.5" customHeight="1">
      <c r="A6" s="33"/>
      <c r="B6" s="127"/>
      <c r="C6" s="90"/>
      <c r="D6" s="90"/>
      <c r="E6" s="90"/>
      <c r="F6" s="90"/>
      <c r="G6" s="90"/>
      <c r="H6" s="136"/>
      <c r="I6" s="136"/>
      <c r="J6" s="90"/>
      <c r="K6" s="90"/>
      <c r="L6" s="90"/>
      <c r="M6" s="90"/>
      <c r="N6" s="90"/>
      <c r="O6" s="100"/>
      <c r="P6" s="10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</row>
    <row r="7" spans="1:27" ht="21.75" customHeight="1">
      <c r="A7" s="61" t="s">
        <v>254</v>
      </c>
      <c r="B7" s="58">
        <v>560</v>
      </c>
      <c r="C7" s="57">
        <v>100</v>
      </c>
      <c r="D7" s="58">
        <v>196</v>
      </c>
      <c r="E7" s="209">
        <v>35</v>
      </c>
      <c r="F7" s="58">
        <v>55</v>
      </c>
      <c r="G7" s="57">
        <v>9.8</v>
      </c>
      <c r="H7" s="58">
        <v>15</v>
      </c>
      <c r="I7" s="57">
        <v>2.7</v>
      </c>
      <c r="J7" s="58">
        <v>75</v>
      </c>
      <c r="K7" s="57">
        <v>13.4</v>
      </c>
      <c r="L7" s="58">
        <v>0</v>
      </c>
      <c r="M7" s="57">
        <v>0</v>
      </c>
      <c r="N7" s="58">
        <v>11</v>
      </c>
      <c r="O7" s="57">
        <v>2</v>
      </c>
      <c r="P7" s="58">
        <v>14</v>
      </c>
      <c r="Q7" s="57">
        <v>2.5</v>
      </c>
      <c r="R7" s="58">
        <v>92</v>
      </c>
      <c r="S7" s="57">
        <v>16.4</v>
      </c>
      <c r="T7" s="58">
        <v>26</v>
      </c>
      <c r="U7" s="57">
        <v>4.6</v>
      </c>
      <c r="V7" s="58">
        <v>22</v>
      </c>
      <c r="W7" s="57">
        <v>3.9</v>
      </c>
      <c r="X7" s="58">
        <v>1</v>
      </c>
      <c r="Y7" s="57">
        <v>0.2</v>
      </c>
      <c r="Z7" s="58">
        <v>53</v>
      </c>
      <c r="AA7" s="57">
        <v>9.5</v>
      </c>
    </row>
    <row r="8" spans="1:27" ht="21.75" customHeight="1">
      <c r="A8" s="111" t="s">
        <v>46</v>
      </c>
      <c r="B8" s="58">
        <v>158</v>
      </c>
      <c r="C8" s="57">
        <v>100</v>
      </c>
      <c r="D8" s="58">
        <v>88</v>
      </c>
      <c r="E8" s="209">
        <v>55.7</v>
      </c>
      <c r="F8" s="58">
        <v>7</v>
      </c>
      <c r="G8" s="57">
        <v>4.4</v>
      </c>
      <c r="H8" s="58">
        <v>6</v>
      </c>
      <c r="I8" s="57">
        <v>3.8</v>
      </c>
      <c r="J8" s="58">
        <v>14</v>
      </c>
      <c r="K8" s="57">
        <v>8.9</v>
      </c>
      <c r="L8" s="58">
        <v>0</v>
      </c>
      <c r="M8" s="57">
        <v>0</v>
      </c>
      <c r="N8" s="58">
        <v>0</v>
      </c>
      <c r="O8" s="57">
        <v>0</v>
      </c>
      <c r="P8" s="58">
        <v>2</v>
      </c>
      <c r="Q8" s="57">
        <v>1.3</v>
      </c>
      <c r="R8" s="58">
        <v>8</v>
      </c>
      <c r="S8" s="57">
        <v>5.1</v>
      </c>
      <c r="T8" s="58">
        <v>9</v>
      </c>
      <c r="U8" s="57">
        <v>5.7</v>
      </c>
      <c r="V8" s="58">
        <v>5</v>
      </c>
      <c r="W8" s="57">
        <v>3.2</v>
      </c>
      <c r="X8" s="58">
        <v>0</v>
      </c>
      <c r="Y8" s="57">
        <v>0</v>
      </c>
      <c r="Z8" s="58">
        <v>19</v>
      </c>
      <c r="AA8" s="57">
        <v>12</v>
      </c>
    </row>
    <row r="9" spans="1:27" ht="21.75" customHeight="1">
      <c r="A9" s="111" t="s">
        <v>47</v>
      </c>
      <c r="B9" s="58">
        <v>367</v>
      </c>
      <c r="C9" s="57">
        <v>100</v>
      </c>
      <c r="D9" s="58">
        <v>107</v>
      </c>
      <c r="E9" s="209">
        <v>29.2</v>
      </c>
      <c r="F9" s="58">
        <v>44</v>
      </c>
      <c r="G9" s="57">
        <v>12</v>
      </c>
      <c r="H9" s="58">
        <v>9</v>
      </c>
      <c r="I9" s="57">
        <v>2.5</v>
      </c>
      <c r="J9" s="58">
        <v>50</v>
      </c>
      <c r="K9" s="57">
        <v>13.6</v>
      </c>
      <c r="L9" s="58">
        <v>0</v>
      </c>
      <c r="M9" s="57">
        <v>0</v>
      </c>
      <c r="N9" s="58">
        <v>11</v>
      </c>
      <c r="O9" s="57">
        <v>3</v>
      </c>
      <c r="P9" s="58">
        <v>12</v>
      </c>
      <c r="Q9" s="57">
        <v>3.3</v>
      </c>
      <c r="R9" s="58">
        <v>72</v>
      </c>
      <c r="S9" s="57">
        <v>19.6</v>
      </c>
      <c r="T9" s="58">
        <v>14</v>
      </c>
      <c r="U9" s="57">
        <v>3.8</v>
      </c>
      <c r="V9" s="58">
        <v>15</v>
      </c>
      <c r="W9" s="57">
        <v>4.1</v>
      </c>
      <c r="X9" s="58">
        <v>1</v>
      </c>
      <c r="Y9" s="57">
        <v>0.3</v>
      </c>
      <c r="Z9" s="58">
        <v>32</v>
      </c>
      <c r="AA9" s="57">
        <v>8.7</v>
      </c>
    </row>
    <row r="10" spans="1:27" ht="21.75" customHeight="1">
      <c r="A10" s="111" t="s">
        <v>48</v>
      </c>
      <c r="B10" s="60">
        <v>35</v>
      </c>
      <c r="C10" s="57">
        <v>100</v>
      </c>
      <c r="D10" s="58">
        <v>1</v>
      </c>
      <c r="E10" s="209">
        <v>2.9</v>
      </c>
      <c r="F10" s="58">
        <v>4</v>
      </c>
      <c r="G10" s="57">
        <v>11.4</v>
      </c>
      <c r="H10" s="58">
        <v>0</v>
      </c>
      <c r="I10" s="57">
        <v>0</v>
      </c>
      <c r="J10" s="58">
        <v>11</v>
      </c>
      <c r="K10" s="57">
        <v>31.4</v>
      </c>
      <c r="L10" s="58">
        <v>0</v>
      </c>
      <c r="M10" s="57">
        <v>0</v>
      </c>
      <c r="N10" s="58">
        <v>0</v>
      </c>
      <c r="O10" s="57">
        <v>0</v>
      </c>
      <c r="P10" s="58">
        <v>0</v>
      </c>
      <c r="Q10" s="57">
        <v>0</v>
      </c>
      <c r="R10" s="58">
        <v>12</v>
      </c>
      <c r="S10" s="57">
        <v>34.3</v>
      </c>
      <c r="T10" s="58">
        <v>3</v>
      </c>
      <c r="U10" s="57">
        <v>8.6</v>
      </c>
      <c r="V10" s="58">
        <v>2</v>
      </c>
      <c r="W10" s="57">
        <v>5.7</v>
      </c>
      <c r="X10" s="59">
        <v>0</v>
      </c>
      <c r="Y10" s="57">
        <v>0</v>
      </c>
      <c r="Z10" s="63">
        <v>2</v>
      </c>
      <c r="AA10" s="57">
        <v>5.7</v>
      </c>
    </row>
    <row r="11" spans="1:27" ht="21.75" customHeight="1">
      <c r="A11" s="13"/>
      <c r="B11" s="60"/>
      <c r="C11" s="57"/>
      <c r="D11" s="59"/>
      <c r="E11" s="209"/>
      <c r="F11" s="59"/>
      <c r="G11" s="57"/>
      <c r="H11" s="59"/>
      <c r="I11" s="57"/>
      <c r="J11" s="59"/>
      <c r="K11" s="57"/>
      <c r="L11" s="59"/>
      <c r="M11" s="57"/>
      <c r="N11" s="63"/>
      <c r="O11" s="57"/>
      <c r="P11" s="58"/>
      <c r="Q11" s="57"/>
      <c r="R11" s="59"/>
      <c r="S11" s="57"/>
      <c r="T11" s="59"/>
      <c r="U11" s="57"/>
      <c r="V11" s="59"/>
      <c r="W11" s="57"/>
      <c r="X11" s="59"/>
      <c r="Y11" s="57"/>
      <c r="Z11" s="59"/>
      <c r="AA11" s="57"/>
    </row>
    <row r="12" spans="1:27" ht="21.75" customHeight="1">
      <c r="A12" s="61" t="s">
        <v>293</v>
      </c>
      <c r="B12" s="175">
        <v>371</v>
      </c>
      <c r="C12" s="174">
        <v>100</v>
      </c>
      <c r="D12" s="175">
        <v>50</v>
      </c>
      <c r="E12" s="209">
        <v>13.477088948787062</v>
      </c>
      <c r="F12" s="175">
        <v>72</v>
      </c>
      <c r="G12" s="174">
        <v>19.40700808625337</v>
      </c>
      <c r="H12" s="175">
        <v>16</v>
      </c>
      <c r="I12" s="174">
        <v>4.3126684636118595</v>
      </c>
      <c r="J12" s="175">
        <v>58</v>
      </c>
      <c r="K12" s="174">
        <v>15.633423180592992</v>
      </c>
      <c r="L12" s="175">
        <v>4</v>
      </c>
      <c r="M12" s="174">
        <v>1.0781671159029649</v>
      </c>
      <c r="N12" s="175">
        <v>11</v>
      </c>
      <c r="O12" s="174">
        <v>2.964959568733154</v>
      </c>
      <c r="P12" s="175">
        <v>6</v>
      </c>
      <c r="Q12" s="174">
        <v>1.6172506738544474</v>
      </c>
      <c r="R12" s="175">
        <v>71</v>
      </c>
      <c r="S12" s="174">
        <v>19.137466307277627</v>
      </c>
      <c r="T12" s="175">
        <v>16</v>
      </c>
      <c r="U12" s="174">
        <v>4.3126684636118595</v>
      </c>
      <c r="V12" s="175">
        <v>23</v>
      </c>
      <c r="W12" s="174">
        <v>6.199460916442049</v>
      </c>
      <c r="X12" s="175">
        <v>5</v>
      </c>
      <c r="Y12" s="174">
        <v>1.3477088948787062</v>
      </c>
      <c r="Z12" s="175">
        <v>39</v>
      </c>
      <c r="AA12" s="174">
        <v>10.512129380053908</v>
      </c>
    </row>
    <row r="13" spans="1:27" ht="21.75" customHeight="1">
      <c r="A13" s="111" t="s">
        <v>46</v>
      </c>
      <c r="B13" s="175">
        <v>79</v>
      </c>
      <c r="C13" s="174">
        <v>100</v>
      </c>
      <c r="D13" s="175">
        <v>11</v>
      </c>
      <c r="E13" s="209">
        <v>13.924050632911392</v>
      </c>
      <c r="F13" s="175">
        <v>8</v>
      </c>
      <c r="G13" s="174">
        <v>10.126582278481013</v>
      </c>
      <c r="H13" s="175">
        <v>6</v>
      </c>
      <c r="I13" s="174">
        <v>7.594936708860759</v>
      </c>
      <c r="J13" s="175">
        <v>13</v>
      </c>
      <c r="K13" s="174">
        <v>16.455696202531644</v>
      </c>
      <c r="L13" s="175">
        <v>0</v>
      </c>
      <c r="M13" s="174">
        <v>0</v>
      </c>
      <c r="N13" s="175">
        <v>3</v>
      </c>
      <c r="O13" s="174">
        <v>3.7974683544303796</v>
      </c>
      <c r="P13" s="175">
        <v>1</v>
      </c>
      <c r="Q13" s="174">
        <v>1.2658227848101267</v>
      </c>
      <c r="R13" s="175">
        <v>13</v>
      </c>
      <c r="S13" s="174">
        <v>16.455696202531644</v>
      </c>
      <c r="T13" s="175">
        <v>1</v>
      </c>
      <c r="U13" s="174">
        <v>1.2658227848101267</v>
      </c>
      <c r="V13" s="175">
        <v>3</v>
      </c>
      <c r="W13" s="174">
        <v>3.7974683544303796</v>
      </c>
      <c r="X13" s="175">
        <v>2</v>
      </c>
      <c r="Y13" s="174">
        <v>2.5316455696202533</v>
      </c>
      <c r="Z13" s="175">
        <v>18</v>
      </c>
      <c r="AA13" s="174">
        <v>22.78481012658228</v>
      </c>
    </row>
    <row r="14" spans="1:27" ht="21.75" customHeight="1">
      <c r="A14" s="111" t="s">
        <v>47</v>
      </c>
      <c r="B14" s="175">
        <v>262</v>
      </c>
      <c r="C14" s="174">
        <v>100</v>
      </c>
      <c r="D14" s="175">
        <v>39</v>
      </c>
      <c r="E14" s="209">
        <v>14.885496183206106</v>
      </c>
      <c r="F14" s="175">
        <v>57</v>
      </c>
      <c r="G14" s="174">
        <v>21.755725190839694</v>
      </c>
      <c r="H14" s="175">
        <v>10</v>
      </c>
      <c r="I14" s="174">
        <v>3.816793893129771</v>
      </c>
      <c r="J14" s="175">
        <v>37</v>
      </c>
      <c r="K14" s="174">
        <v>14.122137404580153</v>
      </c>
      <c r="L14" s="175">
        <v>4</v>
      </c>
      <c r="M14" s="174">
        <v>1.5267175572519085</v>
      </c>
      <c r="N14" s="175">
        <v>8</v>
      </c>
      <c r="O14" s="174">
        <v>3.053435114503817</v>
      </c>
      <c r="P14" s="175">
        <v>2</v>
      </c>
      <c r="Q14" s="174">
        <v>0.7633587786259542</v>
      </c>
      <c r="R14" s="175">
        <v>51</v>
      </c>
      <c r="S14" s="174">
        <v>19.46564885496183</v>
      </c>
      <c r="T14" s="175">
        <v>15</v>
      </c>
      <c r="U14" s="174">
        <v>5.7251908396946565</v>
      </c>
      <c r="V14" s="175">
        <v>17</v>
      </c>
      <c r="W14" s="174">
        <v>6.488549618320611</v>
      </c>
      <c r="X14" s="175">
        <v>3</v>
      </c>
      <c r="Y14" s="174">
        <v>1.1450381679389312</v>
      </c>
      <c r="Z14" s="175">
        <v>19</v>
      </c>
      <c r="AA14" s="174">
        <v>7.251908396946565</v>
      </c>
    </row>
    <row r="15" spans="1:27" ht="21.75" customHeight="1">
      <c r="A15" s="111" t="s">
        <v>48</v>
      </c>
      <c r="B15" s="208">
        <v>30</v>
      </c>
      <c r="C15" s="209">
        <v>100</v>
      </c>
      <c r="D15" s="208">
        <v>0</v>
      </c>
      <c r="E15" s="209">
        <v>0</v>
      </c>
      <c r="F15" s="208">
        <v>7</v>
      </c>
      <c r="G15" s="209">
        <v>23.333333333333332</v>
      </c>
      <c r="H15" s="208">
        <v>0</v>
      </c>
      <c r="I15" s="209">
        <v>0</v>
      </c>
      <c r="J15" s="208">
        <v>8</v>
      </c>
      <c r="K15" s="209">
        <v>26.666666666666668</v>
      </c>
      <c r="L15" s="208">
        <v>0</v>
      </c>
      <c r="M15" s="209">
        <v>0</v>
      </c>
      <c r="N15" s="208">
        <v>0</v>
      </c>
      <c r="O15" s="209">
        <v>0</v>
      </c>
      <c r="P15" s="208">
        <v>3</v>
      </c>
      <c r="Q15" s="209">
        <v>10</v>
      </c>
      <c r="R15" s="208">
        <v>7</v>
      </c>
      <c r="S15" s="209">
        <v>23.333333333333332</v>
      </c>
      <c r="T15" s="208">
        <v>0</v>
      </c>
      <c r="U15" s="209">
        <v>0</v>
      </c>
      <c r="V15" s="208">
        <v>3</v>
      </c>
      <c r="W15" s="209">
        <v>10</v>
      </c>
      <c r="X15" s="208">
        <v>0</v>
      </c>
      <c r="Y15" s="209">
        <v>0</v>
      </c>
      <c r="Z15" s="208">
        <v>2</v>
      </c>
      <c r="AA15" s="209">
        <v>6.666666666666667</v>
      </c>
    </row>
    <row r="16" spans="1:27" ht="21.75" customHeight="1">
      <c r="A16" s="14"/>
      <c r="B16" s="216"/>
      <c r="C16" s="30"/>
      <c r="D16" s="30"/>
      <c r="E16" s="20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7" ht="21.75" customHeight="1">
      <c r="A17" s="61" t="s">
        <v>305</v>
      </c>
      <c r="B17" s="175">
        <v>362</v>
      </c>
      <c r="C17" s="174">
        <v>100</v>
      </c>
      <c r="D17" s="175">
        <v>66</v>
      </c>
      <c r="E17" s="209">
        <v>18.23204419889503</v>
      </c>
      <c r="F17" s="175">
        <v>55</v>
      </c>
      <c r="G17" s="174">
        <v>15.193370165745856</v>
      </c>
      <c r="H17" s="175">
        <v>12</v>
      </c>
      <c r="I17" s="174">
        <v>3.314917127071823</v>
      </c>
      <c r="J17" s="175">
        <v>39</v>
      </c>
      <c r="K17" s="174">
        <v>10.8</v>
      </c>
      <c r="L17" s="175">
        <v>3</v>
      </c>
      <c r="M17" s="174">
        <v>0.8287292817679558</v>
      </c>
      <c r="N17" s="175">
        <v>12</v>
      </c>
      <c r="O17" s="174">
        <v>3.314917127071823</v>
      </c>
      <c r="P17" s="175">
        <v>15</v>
      </c>
      <c r="Q17" s="174">
        <v>4.143646408839779</v>
      </c>
      <c r="R17" s="175">
        <v>83</v>
      </c>
      <c r="S17" s="174">
        <v>22.92817679558011</v>
      </c>
      <c r="T17" s="175">
        <v>19</v>
      </c>
      <c r="U17" s="174">
        <v>5.248618784530387</v>
      </c>
      <c r="V17" s="175">
        <v>15</v>
      </c>
      <c r="W17" s="174">
        <v>4.143646408839779</v>
      </c>
      <c r="X17" s="175">
        <v>3</v>
      </c>
      <c r="Y17" s="174">
        <v>0.8287292817679558</v>
      </c>
      <c r="Z17" s="175">
        <v>40</v>
      </c>
      <c r="AA17" s="174">
        <v>11.049723756906078</v>
      </c>
    </row>
    <row r="18" spans="1:27" ht="21.75" customHeight="1">
      <c r="A18" s="111" t="s">
        <v>46</v>
      </c>
      <c r="B18" s="175">
        <v>67</v>
      </c>
      <c r="C18" s="174">
        <v>100</v>
      </c>
      <c r="D18" s="175">
        <v>11</v>
      </c>
      <c r="E18" s="209">
        <v>16.417910447761194</v>
      </c>
      <c r="F18" s="175">
        <v>10</v>
      </c>
      <c r="G18" s="174">
        <v>14.925373134328359</v>
      </c>
      <c r="H18" s="175">
        <v>2</v>
      </c>
      <c r="I18" s="174">
        <v>2.985074626865672</v>
      </c>
      <c r="J18" s="175">
        <v>8</v>
      </c>
      <c r="K18" s="174">
        <v>11.940298507462687</v>
      </c>
      <c r="L18" s="175">
        <v>0</v>
      </c>
      <c r="M18" s="174">
        <v>0</v>
      </c>
      <c r="N18" s="175">
        <v>0</v>
      </c>
      <c r="O18" s="174">
        <v>0</v>
      </c>
      <c r="P18" s="175">
        <v>0</v>
      </c>
      <c r="Q18" s="174">
        <v>0</v>
      </c>
      <c r="R18" s="175">
        <v>12</v>
      </c>
      <c r="S18" s="174">
        <v>17.91044776119403</v>
      </c>
      <c r="T18" s="175">
        <v>6</v>
      </c>
      <c r="U18" s="174">
        <v>8.955223880597014</v>
      </c>
      <c r="V18" s="175">
        <v>3</v>
      </c>
      <c r="W18" s="174">
        <v>4.477611940298507</v>
      </c>
      <c r="X18" s="175">
        <v>3</v>
      </c>
      <c r="Y18" s="174">
        <v>4.477611940298507</v>
      </c>
      <c r="Z18" s="175">
        <v>12</v>
      </c>
      <c r="AA18" s="174">
        <v>17.91044776119403</v>
      </c>
    </row>
    <row r="19" spans="1:27" ht="21.75" customHeight="1">
      <c r="A19" s="111" t="s">
        <v>47</v>
      </c>
      <c r="B19" s="175">
        <v>240</v>
      </c>
      <c r="C19" s="174">
        <v>100</v>
      </c>
      <c r="D19" s="175">
        <v>53</v>
      </c>
      <c r="E19" s="209">
        <v>22.083333333333332</v>
      </c>
      <c r="F19" s="175">
        <v>38</v>
      </c>
      <c r="G19" s="174">
        <v>15.833333333333334</v>
      </c>
      <c r="H19" s="175">
        <v>10</v>
      </c>
      <c r="I19" s="174">
        <v>4.166666666666667</v>
      </c>
      <c r="J19" s="175">
        <v>31</v>
      </c>
      <c r="K19" s="174">
        <v>12.916666666666666</v>
      </c>
      <c r="L19" s="175">
        <v>3</v>
      </c>
      <c r="M19" s="174">
        <v>1.25</v>
      </c>
      <c r="N19" s="175">
        <v>9</v>
      </c>
      <c r="O19" s="174">
        <v>3.75</v>
      </c>
      <c r="P19" s="175">
        <v>14</v>
      </c>
      <c r="Q19" s="174">
        <v>5.833333333333333</v>
      </c>
      <c r="R19" s="175">
        <v>34</v>
      </c>
      <c r="S19" s="174">
        <v>14.166666666666666</v>
      </c>
      <c r="T19" s="175">
        <v>11</v>
      </c>
      <c r="U19" s="174">
        <v>4.583333333333333</v>
      </c>
      <c r="V19" s="175">
        <v>11</v>
      </c>
      <c r="W19" s="174">
        <v>4.6</v>
      </c>
      <c r="X19" s="175">
        <v>0</v>
      </c>
      <c r="Y19" s="174">
        <v>0</v>
      </c>
      <c r="Z19" s="175">
        <v>26</v>
      </c>
      <c r="AA19" s="174">
        <v>10.833333333333334</v>
      </c>
    </row>
    <row r="20" spans="1:27" ht="21.75" customHeight="1">
      <c r="A20" s="111" t="s">
        <v>48</v>
      </c>
      <c r="B20" s="208">
        <v>55</v>
      </c>
      <c r="C20" s="209">
        <v>100</v>
      </c>
      <c r="D20" s="208">
        <v>2</v>
      </c>
      <c r="E20" s="209">
        <v>3.6363636363636362</v>
      </c>
      <c r="F20" s="208">
        <v>7</v>
      </c>
      <c r="G20" s="209">
        <v>12.727272727272727</v>
      </c>
      <c r="H20" s="208">
        <v>0</v>
      </c>
      <c r="I20" s="209">
        <v>0</v>
      </c>
      <c r="J20" s="208">
        <v>0</v>
      </c>
      <c r="K20" s="209">
        <v>0</v>
      </c>
      <c r="L20" s="208">
        <v>0</v>
      </c>
      <c r="M20" s="209">
        <v>0</v>
      </c>
      <c r="N20" s="208">
        <v>3</v>
      </c>
      <c r="O20" s="209">
        <v>5.454545454545454</v>
      </c>
      <c r="P20" s="208">
        <v>1</v>
      </c>
      <c r="Q20" s="209">
        <v>1.8181818181818181</v>
      </c>
      <c r="R20" s="208">
        <v>37</v>
      </c>
      <c r="S20" s="209">
        <v>67.27272727272727</v>
      </c>
      <c r="T20" s="208">
        <v>2</v>
      </c>
      <c r="U20" s="209">
        <v>3.6363636363636362</v>
      </c>
      <c r="V20" s="208">
        <v>1</v>
      </c>
      <c r="W20" s="209">
        <v>1.8181818181818181</v>
      </c>
      <c r="X20" s="208">
        <v>0</v>
      </c>
      <c r="Y20" s="209">
        <v>0</v>
      </c>
      <c r="Z20" s="208">
        <v>2</v>
      </c>
      <c r="AA20" s="209">
        <v>3.6363636363636362</v>
      </c>
    </row>
    <row r="21" spans="1:27" ht="21.75" customHeight="1">
      <c r="A21" s="183"/>
      <c r="B21" s="30"/>
      <c r="C21" s="30"/>
      <c r="D21" s="30"/>
      <c r="E21" s="20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1:27" ht="21.75" customHeight="1">
      <c r="A22" s="167" t="s">
        <v>320</v>
      </c>
      <c r="B22" s="217">
        <v>347</v>
      </c>
      <c r="C22" s="209">
        <v>100</v>
      </c>
      <c r="D22" s="208">
        <v>38</v>
      </c>
      <c r="E22" s="209">
        <f>(D22/B22)*100</f>
        <v>10.951008645533141</v>
      </c>
      <c r="F22" s="208">
        <v>63</v>
      </c>
      <c r="G22" s="209">
        <f>(F22/B22)*100</f>
        <v>18.155619596541786</v>
      </c>
      <c r="H22" s="208">
        <v>29</v>
      </c>
      <c r="I22" s="209">
        <f>(H22/B22)*100</f>
        <v>8.357348703170029</v>
      </c>
      <c r="J22" s="208">
        <v>63</v>
      </c>
      <c r="K22" s="209">
        <f>(J22/B22)*100</f>
        <v>18.155619596541786</v>
      </c>
      <c r="L22" s="208">
        <v>3</v>
      </c>
      <c r="M22" s="209">
        <f>(L22/B22)*100</f>
        <v>0.8645533141210375</v>
      </c>
      <c r="N22" s="208">
        <v>8</v>
      </c>
      <c r="O22" s="209">
        <f>(N22/B22)*100</f>
        <v>2.3054755043227666</v>
      </c>
      <c r="P22" s="208">
        <v>10</v>
      </c>
      <c r="Q22" s="209">
        <f>(P22/B22)*100</f>
        <v>2.881844380403458</v>
      </c>
      <c r="R22" s="208">
        <v>62</v>
      </c>
      <c r="S22" s="209">
        <f>(R22/B22)*100</f>
        <v>17.86743515850144</v>
      </c>
      <c r="T22" s="208">
        <v>13</v>
      </c>
      <c r="U22" s="209">
        <f>(T22/B22)*100</f>
        <v>3.7463976945244957</v>
      </c>
      <c r="V22" s="208">
        <v>18</v>
      </c>
      <c r="W22" s="209">
        <f>(V22/B22)*100</f>
        <v>5.187319884726225</v>
      </c>
      <c r="X22" s="208">
        <v>5</v>
      </c>
      <c r="Y22" s="209">
        <f>(X22/B22)*100</f>
        <v>1.440922190201729</v>
      </c>
      <c r="Z22" s="208">
        <v>35</v>
      </c>
      <c r="AA22" s="209">
        <f>(Z22/B22)*100</f>
        <v>10.086455331412104</v>
      </c>
    </row>
    <row r="23" spans="1:27" ht="21.75" customHeight="1">
      <c r="A23" s="111" t="s">
        <v>46</v>
      </c>
      <c r="B23" s="175">
        <v>65</v>
      </c>
      <c r="C23" s="174">
        <v>100</v>
      </c>
      <c r="D23" s="175">
        <v>10</v>
      </c>
      <c r="E23" s="209">
        <f>(D23/B23)*100</f>
        <v>15.384615384615385</v>
      </c>
      <c r="F23" s="175">
        <v>8</v>
      </c>
      <c r="G23" s="209">
        <f>(F23/B23)*100</f>
        <v>12.307692307692308</v>
      </c>
      <c r="H23" s="175">
        <v>4</v>
      </c>
      <c r="I23" s="209">
        <f>(H23/B23)*100</f>
        <v>6.153846153846154</v>
      </c>
      <c r="J23" s="175">
        <v>13</v>
      </c>
      <c r="K23" s="209">
        <f>(J23/B23)*100</f>
        <v>20</v>
      </c>
      <c r="L23" s="175">
        <v>0</v>
      </c>
      <c r="M23" s="209">
        <f>(L23/B23)*100</f>
        <v>0</v>
      </c>
      <c r="N23" s="175">
        <v>3</v>
      </c>
      <c r="O23" s="209">
        <f>(N23/B23)*100</f>
        <v>4.615384615384616</v>
      </c>
      <c r="P23" s="175">
        <v>2</v>
      </c>
      <c r="Q23" s="209">
        <f>(P23/B23)*100</f>
        <v>3.076923076923077</v>
      </c>
      <c r="R23" s="175">
        <v>12</v>
      </c>
      <c r="S23" s="209">
        <f>(R23/B23)*100</f>
        <v>18.461538461538463</v>
      </c>
      <c r="T23" s="175">
        <v>1</v>
      </c>
      <c r="U23" s="209">
        <f>(T23/B23)*100</f>
        <v>1.5384615384615385</v>
      </c>
      <c r="V23" s="175">
        <v>0</v>
      </c>
      <c r="W23" s="209">
        <f>(V23/B23)*100</f>
        <v>0</v>
      </c>
      <c r="X23" s="175">
        <v>2</v>
      </c>
      <c r="Y23" s="209">
        <f>(X23/B23)*100</f>
        <v>3.076923076923077</v>
      </c>
      <c r="Z23" s="175">
        <v>10</v>
      </c>
      <c r="AA23" s="209">
        <f>(Z23/B23)*100</f>
        <v>15.384615384615385</v>
      </c>
    </row>
    <row r="24" spans="1:27" ht="21.75" customHeight="1">
      <c r="A24" s="111" t="s">
        <v>47</v>
      </c>
      <c r="B24" s="175">
        <v>259</v>
      </c>
      <c r="C24" s="174">
        <v>100</v>
      </c>
      <c r="D24" s="175">
        <v>27</v>
      </c>
      <c r="E24" s="209">
        <f>(D24/B24)*100</f>
        <v>10.424710424710424</v>
      </c>
      <c r="F24" s="175">
        <v>49</v>
      </c>
      <c r="G24" s="209">
        <f>(F24/B24)*100</f>
        <v>18.91891891891892</v>
      </c>
      <c r="H24" s="175">
        <v>23</v>
      </c>
      <c r="I24" s="209">
        <f>(H24/B24)*100</f>
        <v>8.880308880308881</v>
      </c>
      <c r="J24" s="175">
        <v>48</v>
      </c>
      <c r="K24" s="209">
        <f>(J24/B24)*100</f>
        <v>18.53281853281853</v>
      </c>
      <c r="L24" s="175">
        <v>3</v>
      </c>
      <c r="M24" s="209">
        <f>(L24/B24)*100</f>
        <v>1.1583011583011582</v>
      </c>
      <c r="N24" s="175">
        <v>5</v>
      </c>
      <c r="O24" s="209">
        <f>(N24/B24)*100</f>
        <v>1.9305019305019304</v>
      </c>
      <c r="P24" s="175">
        <v>6</v>
      </c>
      <c r="Q24" s="209">
        <f>(P24/B24)*100</f>
        <v>2.3166023166023164</v>
      </c>
      <c r="R24" s="175">
        <v>41</v>
      </c>
      <c r="S24" s="209">
        <f>(R24/B24)*100</f>
        <v>15.83011583011583</v>
      </c>
      <c r="T24" s="175">
        <v>12</v>
      </c>
      <c r="U24" s="209">
        <f>(T24/B24)*100</f>
        <v>4.633204633204633</v>
      </c>
      <c r="V24" s="175">
        <v>17</v>
      </c>
      <c r="W24" s="209">
        <f>(V24/B24)*100</f>
        <v>6.563706563706563</v>
      </c>
      <c r="X24" s="175">
        <v>3</v>
      </c>
      <c r="Y24" s="209">
        <f>(X24/B24)*100</f>
        <v>1.1583011583011582</v>
      </c>
      <c r="Z24" s="175">
        <v>25</v>
      </c>
      <c r="AA24" s="209">
        <f>(Z24/B24)*100</f>
        <v>9.652509652509652</v>
      </c>
    </row>
    <row r="25" spans="1:27" ht="21.75" customHeight="1">
      <c r="A25" s="111" t="s">
        <v>48</v>
      </c>
      <c r="B25" s="208">
        <v>23</v>
      </c>
      <c r="C25" s="209">
        <v>100</v>
      </c>
      <c r="D25" s="208">
        <v>1</v>
      </c>
      <c r="E25" s="209">
        <v>4.3</v>
      </c>
      <c r="F25" s="208">
        <v>6</v>
      </c>
      <c r="G25" s="209">
        <v>26.1</v>
      </c>
      <c r="H25" s="208">
        <v>2</v>
      </c>
      <c r="I25" s="209">
        <v>8.7</v>
      </c>
      <c r="J25" s="208">
        <v>2</v>
      </c>
      <c r="K25" s="209">
        <v>8.7</v>
      </c>
      <c r="L25" s="208">
        <v>0</v>
      </c>
      <c r="M25" s="209">
        <v>0</v>
      </c>
      <c r="N25" s="208">
        <v>0</v>
      </c>
      <c r="O25" s="209">
        <v>0</v>
      </c>
      <c r="P25" s="208">
        <v>2</v>
      </c>
      <c r="Q25" s="209">
        <v>8.7</v>
      </c>
      <c r="R25" s="208">
        <v>9</v>
      </c>
      <c r="S25" s="209">
        <v>39.1</v>
      </c>
      <c r="T25" s="208">
        <v>0</v>
      </c>
      <c r="U25" s="209">
        <v>0</v>
      </c>
      <c r="V25" s="208">
        <v>1</v>
      </c>
      <c r="W25" s="209">
        <v>4.3</v>
      </c>
      <c r="X25" s="208">
        <v>0</v>
      </c>
      <c r="Y25" s="209">
        <v>0</v>
      </c>
      <c r="Z25" s="208">
        <v>0</v>
      </c>
      <c r="AA25" s="209">
        <v>0</v>
      </c>
    </row>
    <row r="26" spans="1:27" ht="21.75" customHeight="1">
      <c r="A26" s="18"/>
      <c r="B26" s="216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</row>
    <row r="27" spans="1:27" ht="21.75" customHeight="1">
      <c r="A27" s="167" t="s">
        <v>359</v>
      </c>
      <c r="B27" s="217">
        <v>388</v>
      </c>
      <c r="C27" s="209">
        <v>100</v>
      </c>
      <c r="D27" s="208">
        <v>47</v>
      </c>
      <c r="E27" s="209">
        <f>(D27/B27)*100</f>
        <v>12.11340206185567</v>
      </c>
      <c r="F27" s="208">
        <v>39</v>
      </c>
      <c r="G27" s="209">
        <f>(F27/B27)*100</f>
        <v>10.051546391752577</v>
      </c>
      <c r="H27" s="208">
        <v>80</v>
      </c>
      <c r="I27" s="209">
        <f>(H27/B27)*100</f>
        <v>20.618556701030926</v>
      </c>
      <c r="J27" s="208">
        <v>55</v>
      </c>
      <c r="K27" s="209">
        <f>(J27/B27)*100</f>
        <v>14.175257731958762</v>
      </c>
      <c r="L27" s="208">
        <v>0</v>
      </c>
      <c r="M27" s="209">
        <f>(L27/B27)*100</f>
        <v>0</v>
      </c>
      <c r="N27" s="208">
        <v>3</v>
      </c>
      <c r="O27" s="209">
        <f>(N27/B27)*100</f>
        <v>0.7731958762886598</v>
      </c>
      <c r="P27" s="208">
        <v>7</v>
      </c>
      <c r="Q27" s="209">
        <f>(P27/B27)*100</f>
        <v>1.804123711340206</v>
      </c>
      <c r="R27" s="208">
        <v>68</v>
      </c>
      <c r="S27" s="209">
        <f>(R27/B27)*100</f>
        <v>17.525773195876287</v>
      </c>
      <c r="T27" s="208">
        <v>11</v>
      </c>
      <c r="U27" s="209">
        <f>(T27/B27)*100</f>
        <v>2.8350515463917527</v>
      </c>
      <c r="V27" s="208">
        <v>24</v>
      </c>
      <c r="W27" s="209">
        <f>(V27/B27)*100</f>
        <v>6.185567010309279</v>
      </c>
      <c r="X27" s="208">
        <v>7</v>
      </c>
      <c r="Y27" s="209">
        <f>(X27/B27)*100</f>
        <v>1.804123711340206</v>
      </c>
      <c r="Z27" s="208">
        <v>47</v>
      </c>
      <c r="AA27" s="209">
        <f>(Z27/B27)*100</f>
        <v>12.11340206185567</v>
      </c>
    </row>
    <row r="28" spans="1:27" ht="21.75" customHeight="1">
      <c r="A28" s="111" t="s">
        <v>46</v>
      </c>
      <c r="B28" s="175">
        <v>53</v>
      </c>
      <c r="C28" s="174">
        <v>100</v>
      </c>
      <c r="D28" s="175">
        <v>11</v>
      </c>
      <c r="E28" s="209">
        <f>(D28/B28)*100</f>
        <v>20.754716981132077</v>
      </c>
      <c r="F28" s="175">
        <v>5</v>
      </c>
      <c r="G28" s="209">
        <f>(F28/B28)*100</f>
        <v>9.433962264150944</v>
      </c>
      <c r="H28" s="175">
        <v>3</v>
      </c>
      <c r="I28" s="209">
        <f>(H28/B28)*100</f>
        <v>5.660377358490567</v>
      </c>
      <c r="J28" s="175">
        <v>6</v>
      </c>
      <c r="K28" s="209">
        <f>(J28/B28)*100</f>
        <v>11.320754716981133</v>
      </c>
      <c r="L28" s="175">
        <v>0</v>
      </c>
      <c r="M28" s="209">
        <f>(L28/B28)*100</f>
        <v>0</v>
      </c>
      <c r="N28" s="175">
        <v>0</v>
      </c>
      <c r="O28" s="209">
        <f>(N28/B28)*100</f>
        <v>0</v>
      </c>
      <c r="P28" s="175">
        <v>0</v>
      </c>
      <c r="Q28" s="209">
        <f>(P28/B28)*100</f>
        <v>0</v>
      </c>
      <c r="R28" s="175">
        <v>11</v>
      </c>
      <c r="S28" s="209">
        <f>(R28/B28)*100</f>
        <v>20.754716981132077</v>
      </c>
      <c r="T28" s="175">
        <v>1</v>
      </c>
      <c r="U28" s="209">
        <f>(T28/B28)*100</f>
        <v>1.8867924528301887</v>
      </c>
      <c r="V28" s="175">
        <v>3</v>
      </c>
      <c r="W28" s="209">
        <f>(V28/B28)*100</f>
        <v>5.660377358490567</v>
      </c>
      <c r="X28" s="175">
        <v>1</v>
      </c>
      <c r="Y28" s="209">
        <f>(X28/B28)*100</f>
        <v>1.8867924528301887</v>
      </c>
      <c r="Z28" s="175">
        <v>12</v>
      </c>
      <c r="AA28" s="209">
        <f>(Z28/B28)*100</f>
        <v>22.641509433962266</v>
      </c>
    </row>
    <row r="29" spans="1:27" ht="21.75" customHeight="1">
      <c r="A29" s="111" t="s">
        <v>47</v>
      </c>
      <c r="B29" s="175">
        <v>303</v>
      </c>
      <c r="C29" s="174">
        <v>100</v>
      </c>
      <c r="D29" s="175">
        <v>34</v>
      </c>
      <c r="E29" s="209">
        <f>(D29/B29)*100</f>
        <v>11.221122112211221</v>
      </c>
      <c r="F29" s="175">
        <v>34</v>
      </c>
      <c r="G29" s="209">
        <f>(F29/B29)*100</f>
        <v>11.221122112211221</v>
      </c>
      <c r="H29" s="175">
        <v>69</v>
      </c>
      <c r="I29" s="209">
        <f>(H29/B29)*100</f>
        <v>22.772277227722775</v>
      </c>
      <c r="J29" s="175">
        <v>46</v>
      </c>
      <c r="K29" s="209">
        <f>(J29/B29)*100</f>
        <v>15.181518151815181</v>
      </c>
      <c r="L29" s="175">
        <v>0</v>
      </c>
      <c r="M29" s="209">
        <f>(L29/B29)*100</f>
        <v>0</v>
      </c>
      <c r="N29" s="175">
        <v>3</v>
      </c>
      <c r="O29" s="209">
        <f>(N29/B29)*100</f>
        <v>0.9900990099009901</v>
      </c>
      <c r="P29" s="175">
        <v>7</v>
      </c>
      <c r="Q29" s="209">
        <f>(P29/B29)*100</f>
        <v>2.31023102310231</v>
      </c>
      <c r="R29" s="175">
        <v>48</v>
      </c>
      <c r="S29" s="209">
        <f>(R29/B29)*100</f>
        <v>15.841584158415841</v>
      </c>
      <c r="T29" s="175">
        <v>8</v>
      </c>
      <c r="U29" s="209">
        <f>(T29/B29)*100</f>
        <v>2.6402640264026402</v>
      </c>
      <c r="V29" s="175">
        <v>17</v>
      </c>
      <c r="W29" s="209">
        <f>(V29/B29)*100</f>
        <v>5.6105610561056105</v>
      </c>
      <c r="X29" s="175">
        <v>5</v>
      </c>
      <c r="Y29" s="209">
        <f>(X29/B29)*100</f>
        <v>1.65016501650165</v>
      </c>
      <c r="Z29" s="175">
        <v>32</v>
      </c>
      <c r="AA29" s="209">
        <f>(Z29/B29)*100</f>
        <v>10.561056105610561</v>
      </c>
    </row>
    <row r="30" spans="1:27" ht="21.75" customHeight="1">
      <c r="A30" s="112" t="s">
        <v>48</v>
      </c>
      <c r="B30" s="184">
        <v>32</v>
      </c>
      <c r="C30" s="185">
        <v>100</v>
      </c>
      <c r="D30" s="184">
        <v>2</v>
      </c>
      <c r="E30" s="185">
        <f>(D30/B30)*100</f>
        <v>6.25</v>
      </c>
      <c r="F30" s="184">
        <v>0</v>
      </c>
      <c r="G30" s="185">
        <f>(F30/B30)*100</f>
        <v>0</v>
      </c>
      <c r="H30" s="184">
        <v>8</v>
      </c>
      <c r="I30" s="185">
        <f>(H30/B30)*100</f>
        <v>25</v>
      </c>
      <c r="J30" s="184">
        <v>3</v>
      </c>
      <c r="K30" s="185">
        <f>(J30/B30)*100</f>
        <v>9.375</v>
      </c>
      <c r="L30" s="184">
        <v>0</v>
      </c>
      <c r="M30" s="185">
        <f>(L30/B30)*100</f>
        <v>0</v>
      </c>
      <c r="N30" s="184">
        <v>0</v>
      </c>
      <c r="O30" s="185">
        <f>(N30/B30)*100</f>
        <v>0</v>
      </c>
      <c r="P30" s="184">
        <v>0</v>
      </c>
      <c r="Q30" s="185">
        <f>(P30/B30)*100</f>
        <v>0</v>
      </c>
      <c r="R30" s="184">
        <v>9</v>
      </c>
      <c r="S30" s="185">
        <f>(R30/B30)*100</f>
        <v>28.125</v>
      </c>
      <c r="T30" s="184">
        <v>2</v>
      </c>
      <c r="U30" s="185">
        <f>(T30/B30)*100</f>
        <v>6.25</v>
      </c>
      <c r="V30" s="184">
        <v>4</v>
      </c>
      <c r="W30" s="185">
        <f>(V30/B30)*100</f>
        <v>12.5</v>
      </c>
      <c r="X30" s="184">
        <v>1</v>
      </c>
      <c r="Y30" s="185">
        <f>(X30/B30)*100</f>
        <v>3.125</v>
      </c>
      <c r="Z30" s="184">
        <v>3</v>
      </c>
      <c r="AA30" s="185">
        <f>(Z30/B30)*100</f>
        <v>9.375</v>
      </c>
    </row>
    <row r="31" spans="2:27" ht="1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3" spans="2:14" ht="15"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</row>
    <row r="34" spans="2:14" ht="15"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</row>
    <row r="35" spans="2:14" ht="15"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</row>
    <row r="36" spans="2:14" ht="15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</row>
    <row r="37" spans="1:27" ht="15">
      <c r="A37" s="250" t="str">
        <f>"- "&amp;Sheet1!D5&amp;" -"</f>
        <v>- 30 -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 t="str">
        <f>"- "&amp;Sheet1!E5&amp;" -"</f>
        <v>- 31 -</v>
      </c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</row>
  </sheetData>
  <sheetProtection/>
  <mergeCells count="21">
    <mergeCell ref="A3:W3"/>
    <mergeCell ref="Z4:AA4"/>
    <mergeCell ref="X4:Y4"/>
    <mergeCell ref="P4:Q4"/>
    <mergeCell ref="D4:E4"/>
    <mergeCell ref="T4:U4"/>
    <mergeCell ref="A1:M1"/>
    <mergeCell ref="N1:AA1"/>
    <mergeCell ref="A2:M2"/>
    <mergeCell ref="S2:W2"/>
    <mergeCell ref="A4:A5"/>
    <mergeCell ref="H4:I4"/>
    <mergeCell ref="R4:S4"/>
    <mergeCell ref="V4:W4"/>
    <mergeCell ref="B4:C4"/>
    <mergeCell ref="F4:G4"/>
    <mergeCell ref="A37:M37"/>
    <mergeCell ref="N37:AA37"/>
    <mergeCell ref="J4:K4"/>
    <mergeCell ref="L4:M4"/>
    <mergeCell ref="N4:O4"/>
  </mergeCells>
  <printOptions/>
  <pageMargins left="0.6299212598425197" right="0.3937007874015748" top="0.5905511811023623" bottom="0.01488095238095238" header="0.5118110236220472" footer="0.70866141732283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1"/>
  <sheetViews>
    <sheetView view="pageBreakPreview" zoomScale="75" zoomScaleSheetLayoutView="75" zoomScalePageLayoutView="70" workbookViewId="0" topLeftCell="A1">
      <selection activeCell="A32" sqref="A32:AA34"/>
    </sheetView>
  </sheetViews>
  <sheetFormatPr defaultColWidth="9.00390625" defaultRowHeight="16.5"/>
  <cols>
    <col min="1" max="1" width="19.125" style="16" customWidth="1"/>
    <col min="2" max="2" width="6.00390625" style="16" customWidth="1"/>
    <col min="3" max="3" width="6.875" style="16" customWidth="1"/>
    <col min="4" max="13" width="6.00390625" style="16" customWidth="1"/>
    <col min="14" max="17" width="6.25390625" style="16" customWidth="1"/>
    <col min="18" max="19" width="6.375" style="16" customWidth="1"/>
    <col min="20" max="27" width="6.25390625" style="16" customWidth="1"/>
    <col min="28" max="16384" width="9.00390625" style="16" customWidth="1"/>
  </cols>
  <sheetData>
    <row r="1" spans="1:30" s="29" customFormat="1" ht="21.75" customHeight="1">
      <c r="A1" s="229" t="s">
        <v>206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0"/>
      <c r="AC1" s="20"/>
      <c r="AD1" s="20"/>
    </row>
    <row r="2" spans="1:27" ht="21.75" customHeight="1">
      <c r="A2" s="229" t="s">
        <v>285</v>
      </c>
      <c r="B2" s="229"/>
      <c r="C2" s="229"/>
      <c r="D2" s="229"/>
      <c r="E2" s="229"/>
      <c r="F2" s="229"/>
      <c r="G2" s="229"/>
      <c r="H2" s="229"/>
      <c r="I2" s="229"/>
      <c r="J2" s="229"/>
      <c r="K2" s="263"/>
      <c r="L2" s="229"/>
      <c r="M2" s="229"/>
      <c r="N2" s="2"/>
      <c r="O2" s="36"/>
      <c r="P2" s="36"/>
      <c r="Q2" s="36"/>
      <c r="R2" s="36"/>
      <c r="S2" s="36"/>
      <c r="T2" s="36"/>
      <c r="U2" s="36"/>
      <c r="V2" s="36"/>
      <c r="W2" s="36"/>
      <c r="X2" s="36"/>
      <c r="Y2" s="18"/>
      <c r="Z2" s="18"/>
      <c r="AA2" s="18"/>
    </row>
    <row r="3" spans="1:24" ht="4.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9"/>
      <c r="P3" s="309"/>
      <c r="Q3" s="309"/>
      <c r="R3" s="309"/>
      <c r="S3" s="309"/>
      <c r="T3" s="309"/>
      <c r="U3" s="309"/>
      <c r="V3" s="309"/>
      <c r="W3" s="309"/>
      <c r="X3" s="36"/>
    </row>
    <row r="4" spans="1:27" s="30" customFormat="1" ht="54.75" customHeight="1">
      <c r="A4" s="311"/>
      <c r="B4" s="287" t="s">
        <v>128</v>
      </c>
      <c r="C4" s="288"/>
      <c r="D4" s="287" t="s">
        <v>177</v>
      </c>
      <c r="E4" s="288"/>
      <c r="F4" s="287" t="s">
        <v>129</v>
      </c>
      <c r="G4" s="288"/>
      <c r="H4" s="287" t="s">
        <v>178</v>
      </c>
      <c r="I4" s="288"/>
      <c r="J4" s="287" t="s">
        <v>179</v>
      </c>
      <c r="K4" s="288"/>
      <c r="L4" s="287" t="s">
        <v>180</v>
      </c>
      <c r="M4" s="288"/>
      <c r="N4" s="298" t="s">
        <v>135</v>
      </c>
      <c r="O4" s="292"/>
      <c r="P4" s="287" t="s">
        <v>136</v>
      </c>
      <c r="Q4" s="302"/>
      <c r="R4" s="287" t="s">
        <v>137</v>
      </c>
      <c r="S4" s="288"/>
      <c r="T4" s="287" t="s">
        <v>273</v>
      </c>
      <c r="U4" s="288"/>
      <c r="V4" s="287" t="s">
        <v>138</v>
      </c>
      <c r="W4" s="288"/>
      <c r="X4" s="287" t="s">
        <v>274</v>
      </c>
      <c r="Y4" s="288"/>
      <c r="Z4" s="280" t="s">
        <v>139</v>
      </c>
      <c r="AA4" s="281"/>
    </row>
    <row r="5" spans="1:27" s="30" customFormat="1" ht="18" customHeight="1">
      <c r="A5" s="312"/>
      <c r="B5" s="92" t="s">
        <v>158</v>
      </c>
      <c r="C5" s="92" t="s">
        <v>159</v>
      </c>
      <c r="D5" s="92" t="s">
        <v>158</v>
      </c>
      <c r="E5" s="92" t="s">
        <v>159</v>
      </c>
      <c r="F5" s="92" t="s">
        <v>158</v>
      </c>
      <c r="G5" s="92" t="s">
        <v>159</v>
      </c>
      <c r="H5" s="92" t="s">
        <v>158</v>
      </c>
      <c r="I5" s="92" t="s">
        <v>159</v>
      </c>
      <c r="J5" s="92" t="s">
        <v>158</v>
      </c>
      <c r="K5" s="92" t="s">
        <v>159</v>
      </c>
      <c r="L5" s="92" t="s">
        <v>158</v>
      </c>
      <c r="M5" s="92" t="s">
        <v>159</v>
      </c>
      <c r="N5" s="92" t="s">
        <v>158</v>
      </c>
      <c r="O5" s="92" t="s">
        <v>159</v>
      </c>
      <c r="P5" s="92" t="s">
        <v>158</v>
      </c>
      <c r="Q5" s="92" t="s">
        <v>159</v>
      </c>
      <c r="R5" s="92" t="s">
        <v>158</v>
      </c>
      <c r="S5" s="92" t="s">
        <v>159</v>
      </c>
      <c r="T5" s="92" t="s">
        <v>158</v>
      </c>
      <c r="U5" s="92" t="s">
        <v>159</v>
      </c>
      <c r="V5" s="92" t="s">
        <v>158</v>
      </c>
      <c r="W5" s="92" t="s">
        <v>159</v>
      </c>
      <c r="X5" s="92" t="s">
        <v>158</v>
      </c>
      <c r="Y5" s="92" t="s">
        <v>159</v>
      </c>
      <c r="Z5" s="92" t="s">
        <v>158</v>
      </c>
      <c r="AA5" s="92" t="s">
        <v>159</v>
      </c>
    </row>
    <row r="6" spans="1:27" s="30" customFormat="1" ht="4.5" customHeight="1">
      <c r="A6" s="31"/>
      <c r="B6" s="128"/>
      <c r="C6" s="90"/>
      <c r="D6" s="90"/>
      <c r="E6" s="90"/>
      <c r="F6" s="90"/>
      <c r="G6" s="90"/>
      <c r="H6" s="90"/>
      <c r="I6" s="136"/>
      <c r="J6" s="136"/>
      <c r="K6" s="90"/>
      <c r="L6" s="90"/>
      <c r="M6" s="90"/>
      <c r="N6" s="90"/>
      <c r="O6" s="100"/>
      <c r="P6" s="10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</row>
    <row r="7" spans="1:27" ht="21.75" customHeight="1">
      <c r="A7" s="110" t="s">
        <v>204</v>
      </c>
      <c r="B7" s="165">
        <f>B12+B17+B22+B27+B32+'表5(續)'!B7+'表5(續)'!B12+'表5(續)'!B17+'表5(續)'!B22+'表5(續)'!B27</f>
        <v>123</v>
      </c>
      <c r="C7" s="166">
        <v>100</v>
      </c>
      <c r="D7" s="165">
        <f>D12+D17+D22+D27+D32+'表5(續)'!D7+'表5(續)'!D12+'表5(續)'!D17+'表5(續)'!D22+'表5(續)'!D27</f>
        <v>20</v>
      </c>
      <c r="E7" s="166">
        <f>D7/B7*100</f>
        <v>16.260162601626014</v>
      </c>
      <c r="F7" s="165">
        <f>F12+F17+F22+F27+F32+'表5(續)'!F7+'表5(續)'!F12+'表5(續)'!F17+'表5(續)'!F22+'表5(續)'!F27</f>
        <v>13</v>
      </c>
      <c r="G7" s="166">
        <f>F7/B7*100</f>
        <v>10.569105691056912</v>
      </c>
      <c r="H7" s="165">
        <f>H12+H17+H22+H27+H32+'表5(續)'!H7+'表5(續)'!H12+'表5(續)'!H17+'表5(續)'!H22+'表5(續)'!H27</f>
        <v>3</v>
      </c>
      <c r="I7" s="166">
        <f>H7/B7*100</f>
        <v>2.4390243902439024</v>
      </c>
      <c r="J7" s="165">
        <f>J12+J17+J22+J27+J32+'表5(續)'!J7+'表5(續)'!J12+'表5(續)'!J17+'表5(續)'!J22+'表5(續)'!J27</f>
        <v>20</v>
      </c>
      <c r="K7" s="166">
        <f>J7/B7*100</f>
        <v>16.260162601626014</v>
      </c>
      <c r="L7" s="165">
        <f>L12+L17+L22+L27+L32+'表5(續)'!L7+'表5(續)'!L12+'表5(續)'!L17+'表5(續)'!L22+'表5(續)'!L27</f>
        <v>1</v>
      </c>
      <c r="M7" s="166">
        <f>L7/B7*100</f>
        <v>0.8130081300813009</v>
      </c>
      <c r="N7" s="165">
        <f>N12+N17+N22+N27+N32+'表5(續)'!N7+'表5(續)'!N12+'表5(續)'!N17+'表5(續)'!N22+'表5(續)'!N27</f>
        <v>2</v>
      </c>
      <c r="O7" s="166">
        <f>N7/B7*100</f>
        <v>1.6260162601626018</v>
      </c>
      <c r="P7" s="165">
        <f>P12+P17+P22+P27+P32+'表5(續)'!P7+'表5(續)'!P12+'表5(續)'!P17+'表5(續)'!P22+'表5(續)'!P27</f>
        <v>0</v>
      </c>
      <c r="Q7" s="165">
        <f>Q12+Q17+Q22+Q27+Q32+'表5(續)'!Q7+'表5(續)'!Q12+'表5(續)'!Q17+'表5(續)'!Q22+'表5(續)'!Q27</f>
        <v>0</v>
      </c>
      <c r="R7" s="165">
        <f>R12+R17+R22+R27+R32+'表5(續)'!R7+'表5(續)'!R12+'表5(續)'!R17+'表5(續)'!R22+'表5(續)'!R27</f>
        <v>25</v>
      </c>
      <c r="S7" s="57">
        <f>R7/B7*100</f>
        <v>20.32520325203252</v>
      </c>
      <c r="T7" s="165">
        <f>T12+T17+T22+T27+T32+'表5(續)'!T7+'表5(續)'!T12+'表5(續)'!T17+'表5(續)'!T22+'表5(續)'!T27</f>
        <v>3</v>
      </c>
      <c r="U7" s="57">
        <f>T7/B7*100</f>
        <v>2.4390243902439024</v>
      </c>
      <c r="V7" s="165">
        <f>V12+V17+V22+V27+V32+'表5(續)'!V7+'表5(續)'!V12+'表5(續)'!V17+'表5(續)'!V22+'表5(續)'!V27</f>
        <v>8</v>
      </c>
      <c r="W7" s="57">
        <f>V7/B7*100</f>
        <v>6.504065040650407</v>
      </c>
      <c r="X7" s="165">
        <f>X12+X17+X22+X27+X32+'表5(續)'!X7+'表5(續)'!X12+'表5(續)'!X17+'表5(續)'!X22+'表5(續)'!X27</f>
        <v>0</v>
      </c>
      <c r="Y7" s="57">
        <f>X7/B7*100</f>
        <v>0</v>
      </c>
      <c r="Z7" s="165">
        <f>Z12+Z17+Z22+Z27+Z32+'表5(續)'!Z7+'表5(續)'!Z12+'表5(續)'!Z17+'表5(續)'!Z22+'表5(續)'!Z27</f>
        <v>28</v>
      </c>
      <c r="AA7" s="57">
        <f>Z7/B7*100</f>
        <v>22.76422764227642</v>
      </c>
    </row>
    <row r="8" spans="1:27" ht="21.75" customHeight="1">
      <c r="A8" s="111" t="s">
        <v>157</v>
      </c>
      <c r="B8" s="165">
        <f>B13+B18+B23+B28+B33+'表5(續)'!B8+'表5(續)'!B13+'表5(續)'!B18+'表5(續)'!B23+'表5(續)'!B28</f>
        <v>95</v>
      </c>
      <c r="C8" s="166">
        <v>100</v>
      </c>
      <c r="D8" s="165">
        <f>D13+D18+D23+D28+D33+'表5(續)'!D8+'表5(續)'!D13+'表5(續)'!D18+'表5(續)'!D23+'表5(續)'!D28</f>
        <v>14</v>
      </c>
      <c r="E8" s="166">
        <f>D8/B8*100</f>
        <v>14.736842105263156</v>
      </c>
      <c r="F8" s="165">
        <f>F13+F18+F23+F28+F33+'表5(續)'!F8+'表5(續)'!F13+'表5(續)'!F18+'表5(續)'!F23+'表5(續)'!F28</f>
        <v>7</v>
      </c>
      <c r="G8" s="166">
        <f>F8/B8*100</f>
        <v>7.368421052631578</v>
      </c>
      <c r="H8" s="165">
        <f>H13+H18+H23+H28+H33+'表5(續)'!H8+'表5(續)'!H13+'表5(續)'!H18+'表5(續)'!H23+'表5(續)'!H28</f>
        <v>3</v>
      </c>
      <c r="I8" s="166">
        <f>H8/B8*100</f>
        <v>3.1578947368421053</v>
      </c>
      <c r="J8" s="165">
        <f>J13+J18+J23+J28+J33+'表5(續)'!J8+'表5(續)'!J13+'表5(續)'!J18+'表5(續)'!J23+'表5(續)'!J28</f>
        <v>13</v>
      </c>
      <c r="K8" s="166">
        <f>J8/B8*100</f>
        <v>13.684210526315791</v>
      </c>
      <c r="L8" s="165">
        <f>L13+L18+L23+L28+L33+'表5(續)'!L8+'表5(續)'!L13+'表5(續)'!L18+'表5(續)'!L23+'表5(續)'!L28</f>
        <v>1</v>
      </c>
      <c r="M8" s="166">
        <f>L8/B8*100</f>
        <v>1.0526315789473684</v>
      </c>
      <c r="N8" s="165">
        <f>N13+N18+N23+N28+N33+'表5(續)'!N8+'表5(續)'!N13+'表5(續)'!N18+'表5(續)'!N23+'表5(續)'!N28</f>
        <v>2</v>
      </c>
      <c r="O8" s="166">
        <f>N8/B8*100</f>
        <v>2.1052631578947367</v>
      </c>
      <c r="P8" s="165">
        <f>P13+P18+P23+P28+P33+'表5(續)'!P8+'表5(續)'!P13+'表5(續)'!P18+'表5(續)'!P23+'表5(續)'!P28</f>
        <v>0</v>
      </c>
      <c r="Q8" s="165">
        <f>Q13+Q18+Q23+Q28+Q33+'表5(續)'!Q8+'表5(續)'!Q13+'表5(續)'!Q18+'表5(續)'!Q23+'表5(續)'!Q28</f>
        <v>0</v>
      </c>
      <c r="R8" s="165">
        <f>R13+R18+R23+R28+R33+'表5(續)'!R8+'表5(續)'!R13+'表5(續)'!R18+'表5(續)'!R23+'表5(續)'!R28</f>
        <v>23</v>
      </c>
      <c r="S8" s="57">
        <f>R8/B8*100</f>
        <v>24.210526315789473</v>
      </c>
      <c r="T8" s="165">
        <f>T13+T18+T23+T28+T33+'表5(續)'!T8+'表5(續)'!T13+'表5(續)'!T18+'表5(續)'!T23+'表5(續)'!T28</f>
        <v>2</v>
      </c>
      <c r="U8" s="57">
        <f>T8/B8*100</f>
        <v>2.1052631578947367</v>
      </c>
      <c r="V8" s="165">
        <f>V13+V18+V23+V28+V33+'表5(續)'!V8+'表5(續)'!V13+'表5(續)'!V18+'表5(續)'!V23+'表5(續)'!V28</f>
        <v>6</v>
      </c>
      <c r="W8" s="57">
        <f>V8/B8*100</f>
        <v>6.315789473684211</v>
      </c>
      <c r="X8" s="165">
        <f>X13+X18+X23+X28+X33+'表5(續)'!X8+'表5(續)'!X13+'表5(續)'!X18+'表5(續)'!X23+'表5(續)'!X28</f>
        <v>0</v>
      </c>
      <c r="Y8" s="165">
        <f>Y13+Y18+Y23+Y28+Y33+'表5(續)'!Y8+'表5(續)'!Y13+'表5(續)'!Y18+'表5(續)'!Y23+'表5(續)'!Y28</f>
        <v>0</v>
      </c>
      <c r="Z8" s="165">
        <f>Z13+Z18+Z23+Z28+Z33+'表5(續)'!Z8+'表5(續)'!Z13+'表5(續)'!Z18+'表5(續)'!Z23+'表5(續)'!Z28</f>
        <v>24</v>
      </c>
      <c r="AA8" s="57">
        <f>Z8/B8*100</f>
        <v>25.263157894736842</v>
      </c>
    </row>
    <row r="9" spans="1:27" ht="21.75" customHeight="1">
      <c r="A9" s="111" t="s">
        <v>47</v>
      </c>
      <c r="B9" s="165">
        <f>B14+B19+B24+B29+B34+'表5(續)'!B9+'表5(續)'!B14+'表5(續)'!B19+'表5(續)'!B24+'表5(續)'!B29</f>
        <v>28</v>
      </c>
      <c r="C9" s="166">
        <v>100</v>
      </c>
      <c r="D9" s="165">
        <f>D14+D19+D24+D29+D34+'表5(續)'!D9+'表5(續)'!D14+'表5(續)'!D19+'表5(續)'!D24+'表5(續)'!D29</f>
        <v>6</v>
      </c>
      <c r="E9" s="166">
        <f>D9/B9*100</f>
        <v>21.428571428571427</v>
      </c>
      <c r="F9" s="165">
        <f>F14+F19+F24+F29+F34+'表5(續)'!F9+'表5(續)'!F14+'表5(續)'!F19+'表5(續)'!F24+'表5(續)'!F29</f>
        <v>6</v>
      </c>
      <c r="G9" s="166">
        <f>F9/B9*100</f>
        <v>21.428571428571427</v>
      </c>
      <c r="H9" s="165">
        <f>H14+H19+H24+H29+H34+'表5(續)'!H9+'表5(續)'!H14+'表5(續)'!H19+'表5(續)'!H24+'表5(續)'!H29</f>
        <v>0</v>
      </c>
      <c r="I9" s="166">
        <f>H9/B9*100</f>
        <v>0</v>
      </c>
      <c r="J9" s="165">
        <f>J14+J19+J24+J29+J34+'表5(續)'!J9+'表5(續)'!J14+'表5(續)'!J19+'表5(續)'!J24+'表5(續)'!J29</f>
        <v>7</v>
      </c>
      <c r="K9" s="166">
        <f>J9/B9*100</f>
        <v>25</v>
      </c>
      <c r="L9" s="165">
        <f>L14+L19+L24+L29+L34+'表5(續)'!L9+'表5(續)'!L14+'表5(續)'!L19+'表5(續)'!L24+'表5(續)'!L29</f>
        <v>0</v>
      </c>
      <c r="M9" s="165">
        <f>M14+M19+M24+M29+M34+'表5(續)'!M9+'表5(續)'!M14+'表5(續)'!M19+'表5(續)'!M24+'表5(續)'!M29</f>
        <v>0</v>
      </c>
      <c r="N9" s="165">
        <f>N14+N19+N24+N29+N34+'表5(續)'!N9+'表5(續)'!N14+'表5(續)'!N19+'表5(續)'!N24+'表5(續)'!N29</f>
        <v>0</v>
      </c>
      <c r="O9" s="165">
        <f>O14+O19+O24+O29+O34+'表5(續)'!O9+'表5(續)'!O14+'表5(續)'!O19+'表5(續)'!O24+'表5(續)'!O29</f>
        <v>0</v>
      </c>
      <c r="P9" s="165">
        <f>P14+P19+P24+P29+P34+'表5(續)'!P9+'表5(續)'!P14+'表5(續)'!P19+'表5(續)'!P24+'表5(續)'!P29</f>
        <v>0</v>
      </c>
      <c r="Q9" s="165">
        <f>Q14+Q19+Q24+Q29+Q34+'表5(續)'!Q9+'表5(續)'!Q14+'表5(續)'!Q19+'表5(續)'!Q24+'表5(續)'!Q29</f>
        <v>0</v>
      </c>
      <c r="R9" s="165">
        <f>R14+R19+R24+R29+R34+'表5(續)'!R9+'表5(續)'!R14+'表5(續)'!R19+'表5(續)'!R24+'表5(續)'!R29</f>
        <v>2</v>
      </c>
      <c r="S9" s="57">
        <f>R9/B9*100</f>
        <v>7.142857142857142</v>
      </c>
      <c r="T9" s="165">
        <f>T14+T19+T24+T29+T34+'表5(續)'!T9+'表5(續)'!T14+'表5(續)'!T19+'表5(續)'!T24+'表5(續)'!T29</f>
        <v>1</v>
      </c>
      <c r="U9" s="57">
        <f>T9/B9*100</f>
        <v>3.571428571428571</v>
      </c>
      <c r="V9" s="165">
        <f>V14+V19+V24+V29+V34+'表5(續)'!V9+'表5(續)'!V14+'表5(續)'!V19+'表5(續)'!V24+'表5(續)'!V29</f>
        <v>2</v>
      </c>
      <c r="W9" s="57">
        <f>V9/B9*100</f>
        <v>7.142857142857142</v>
      </c>
      <c r="X9" s="165">
        <f>X14+X19+X24+X29+X34+'表5(續)'!X9+'表5(續)'!X14+'表5(續)'!X19+'表5(續)'!X24+'表5(續)'!X29</f>
        <v>0</v>
      </c>
      <c r="Y9" s="57">
        <f>X9/B9*100</f>
        <v>0</v>
      </c>
      <c r="Z9" s="165">
        <f>Z14+Z19+Z24+Z29+Z34+'表5(續)'!Z9+'表5(續)'!Z14+'表5(續)'!Z19+'表5(續)'!Z24+'表5(續)'!Z29</f>
        <v>4</v>
      </c>
      <c r="AA9" s="57">
        <f>Z9/B9*100</f>
        <v>14.285714285714285</v>
      </c>
    </row>
    <row r="10" spans="1:27" ht="21.75" customHeight="1">
      <c r="A10" s="111" t="s">
        <v>48</v>
      </c>
      <c r="B10" s="165">
        <f>B15+B20+B25+B30+B35+'表5(續)'!B10+'表5(續)'!B15+'表5(續)'!B20+'表5(續)'!B25+'表5(續)'!B30</f>
        <v>0</v>
      </c>
      <c r="C10" s="166">
        <v>100</v>
      </c>
      <c r="D10" s="165">
        <f>D15+D20+D25+D30+D35+'表5(續)'!D10+'表5(續)'!D15+'表5(續)'!D20+'表5(續)'!D25+'表5(續)'!D30</f>
        <v>0</v>
      </c>
      <c r="E10" s="165">
        <f>E15+E20+E25+E30+E35+'表5(續)'!E10+'表5(續)'!E15+'表5(續)'!E20+'表5(續)'!E25+'表5(續)'!E30</f>
        <v>0</v>
      </c>
      <c r="F10" s="165">
        <f>F15+F20+F25+F30+F35+'表5(續)'!F10+'表5(續)'!F15+'表5(續)'!F20+'表5(續)'!F25+'表5(續)'!F30</f>
        <v>0</v>
      </c>
      <c r="G10" s="165">
        <f>G15+G20+G25+G30+G35+'表5(續)'!G10+'表5(續)'!G15+'表5(續)'!G20+'表5(續)'!G25+'表5(續)'!G30</f>
        <v>0</v>
      </c>
      <c r="H10" s="165">
        <f>H15+H20+H25+H30+H35+'表5(續)'!H10+'表5(續)'!H15+'表5(續)'!H20+'表5(續)'!H25+'表5(續)'!H30</f>
        <v>0</v>
      </c>
      <c r="I10" s="165">
        <f>I15+I20+I25+I30+I35+'表5(續)'!I10+'表5(續)'!I15+'表5(續)'!I20+'表5(續)'!I25+'表5(續)'!I30</f>
        <v>0</v>
      </c>
      <c r="J10" s="165">
        <f>J15+J20+J25+J30+J35+'表5(續)'!J10+'表5(續)'!J15+'表5(續)'!J20+'表5(續)'!J25+'表5(續)'!J30</f>
        <v>0</v>
      </c>
      <c r="K10" s="165">
        <f>K15+K20+K25+K30+K35+'表5(續)'!K10+'表5(續)'!K15+'表5(續)'!K20+'表5(續)'!K25+'表5(續)'!K30</f>
        <v>0</v>
      </c>
      <c r="L10" s="165">
        <f>L15+L20+L25+L30+L35+'表5(續)'!L10+'表5(續)'!L15+'表5(續)'!L20+'表5(續)'!L25+'表5(續)'!L30</f>
        <v>0</v>
      </c>
      <c r="M10" s="165">
        <f>M15+M20+M25+M30+M35+'表5(續)'!M10+'表5(續)'!M15+'表5(續)'!M20+'表5(續)'!M25+'表5(續)'!M30</f>
        <v>0</v>
      </c>
      <c r="N10" s="165">
        <f>N15+N20+N25+N30+N35+'表5(續)'!N10+'表5(續)'!N15+'表5(續)'!N20+'表5(續)'!N25+'表5(續)'!N30</f>
        <v>0</v>
      </c>
      <c r="O10" s="165">
        <f>O15+O20+O25+O30+O35+'表5(續)'!O10+'表5(續)'!O15+'表5(續)'!O20+'表5(續)'!O25+'表5(續)'!O30</f>
        <v>0</v>
      </c>
      <c r="P10" s="165">
        <f>P15+P20+P25+P30+P35+'表5(續)'!P10+'表5(續)'!P15+'表5(續)'!P20+'表5(續)'!P25+'表5(續)'!P30</f>
        <v>0</v>
      </c>
      <c r="Q10" s="165">
        <f>Q15+Q20+Q25+Q30+Q35+'表5(續)'!Q10+'表5(續)'!Q15+'表5(續)'!Q20+'表5(續)'!Q25+'表5(續)'!Q30</f>
        <v>0</v>
      </c>
      <c r="R10" s="165">
        <f>R15+R20+R25+R30+R35+'表5(續)'!R10+'表5(續)'!R15+'表5(續)'!R20+'表5(續)'!R25+'表5(續)'!R30</f>
        <v>0</v>
      </c>
      <c r="S10" s="165">
        <f>S15+S20+S25+S30+S35+'表5(續)'!S10+'表5(續)'!S15+'表5(續)'!S20+'表5(續)'!S25+'表5(續)'!S30</f>
        <v>0</v>
      </c>
      <c r="T10" s="165">
        <f>T15+T20+T25+T30+T35+'表5(續)'!T10+'表5(續)'!T15+'表5(續)'!T20+'表5(續)'!T25+'表5(續)'!T30</f>
        <v>0</v>
      </c>
      <c r="U10" s="165">
        <f>U15+U20+U25+U30+U35+'表5(續)'!U10+'表5(續)'!U15+'表5(續)'!U20+'表5(續)'!U25+'表5(續)'!U30</f>
        <v>0</v>
      </c>
      <c r="V10" s="165">
        <f>V15+V20+V25+V30+V35+'表5(續)'!V10+'表5(續)'!V15+'表5(續)'!V20+'表5(續)'!V25+'表5(續)'!V30</f>
        <v>0</v>
      </c>
      <c r="W10" s="165">
        <f>W15+W20+W25+W30+W35+'表5(續)'!W10+'表5(續)'!W15+'表5(續)'!W20+'表5(續)'!W25+'表5(續)'!W30</f>
        <v>0</v>
      </c>
      <c r="X10" s="165">
        <f>X15+X20+X25+X30+X35+'表5(續)'!X10+'表5(續)'!X15+'表5(續)'!X20+'表5(續)'!X25+'表5(續)'!X30</f>
        <v>0</v>
      </c>
      <c r="Y10" s="165">
        <f>Y15+Y20+Y25+Y30+Y35+'表5(續)'!Y10+'表5(續)'!Y15+'表5(續)'!Y20+'表5(續)'!Y25+'表5(續)'!Y30</f>
        <v>0</v>
      </c>
      <c r="Z10" s="165">
        <f>Z15+Z20+Z25+Z30+Z35+'表5(續)'!Z10+'表5(續)'!Z15+'表5(續)'!Z20+'表5(續)'!Z25+'表5(續)'!Z30</f>
        <v>0</v>
      </c>
      <c r="AA10" s="165">
        <f>AA15+AA20+AA25+AA30+AA35+'表5(續)'!AA10+'表5(續)'!AA15+'表5(續)'!AA20+'表5(續)'!AA25+'表5(續)'!AA30</f>
        <v>0</v>
      </c>
    </row>
    <row r="11" spans="1:27" ht="21.75" customHeight="1">
      <c r="A11" s="13"/>
      <c r="B11" s="58"/>
      <c r="C11" s="170"/>
      <c r="D11" s="59"/>
      <c r="E11" s="57"/>
      <c r="F11" s="59"/>
      <c r="G11" s="57"/>
      <c r="H11" s="59"/>
      <c r="I11" s="57"/>
      <c r="J11" s="59"/>
      <c r="K11" s="57"/>
      <c r="L11" s="59"/>
      <c r="M11" s="57"/>
      <c r="N11" s="63"/>
      <c r="O11" s="57"/>
      <c r="P11" s="58"/>
      <c r="Q11" s="57"/>
      <c r="R11" s="59"/>
      <c r="S11" s="57"/>
      <c r="T11" s="59"/>
      <c r="U11" s="57"/>
      <c r="V11" s="59"/>
      <c r="W11" s="57"/>
      <c r="X11" s="59"/>
      <c r="Y11" s="57"/>
      <c r="Z11" s="59"/>
      <c r="AA11" s="57"/>
    </row>
    <row r="12" spans="1:27" ht="21.75" customHeight="1">
      <c r="A12" s="61" t="s">
        <v>255</v>
      </c>
      <c r="B12" s="58">
        <v>11</v>
      </c>
      <c r="C12" s="170">
        <v>100</v>
      </c>
      <c r="D12" s="58">
        <v>3</v>
      </c>
      <c r="E12" s="57">
        <v>27.27272727272727</v>
      </c>
      <c r="F12" s="58">
        <v>1</v>
      </c>
      <c r="G12" s="57">
        <v>9.090909090909092</v>
      </c>
      <c r="H12" s="58">
        <v>0</v>
      </c>
      <c r="I12" s="57">
        <v>0</v>
      </c>
      <c r="J12" s="58">
        <v>2</v>
      </c>
      <c r="K12" s="57">
        <v>18.181818181818183</v>
      </c>
      <c r="L12" s="58">
        <v>0</v>
      </c>
      <c r="M12" s="57">
        <v>0</v>
      </c>
      <c r="N12" s="58">
        <v>0</v>
      </c>
      <c r="O12" s="57">
        <v>0</v>
      </c>
      <c r="P12" s="58">
        <v>0</v>
      </c>
      <c r="Q12" s="57">
        <v>0</v>
      </c>
      <c r="R12" s="58">
        <v>0</v>
      </c>
      <c r="S12" s="57">
        <v>0</v>
      </c>
      <c r="T12" s="58">
        <v>0</v>
      </c>
      <c r="U12" s="57">
        <v>0</v>
      </c>
      <c r="V12" s="58">
        <v>0</v>
      </c>
      <c r="W12" s="57">
        <v>0</v>
      </c>
      <c r="X12" s="58">
        <v>0</v>
      </c>
      <c r="Y12" s="57">
        <v>0</v>
      </c>
      <c r="Z12" s="58">
        <v>5</v>
      </c>
      <c r="AA12" s="57">
        <v>45.45454545454545</v>
      </c>
    </row>
    <row r="13" spans="1:27" ht="21.75" customHeight="1">
      <c r="A13" s="111" t="s">
        <v>46</v>
      </c>
      <c r="B13" s="58">
        <v>8</v>
      </c>
      <c r="C13" s="170">
        <v>100</v>
      </c>
      <c r="D13" s="58">
        <v>2</v>
      </c>
      <c r="E13" s="57">
        <v>25</v>
      </c>
      <c r="F13" s="58">
        <v>0</v>
      </c>
      <c r="G13" s="57">
        <v>0</v>
      </c>
      <c r="H13" s="58">
        <v>0</v>
      </c>
      <c r="I13" s="57">
        <v>0</v>
      </c>
      <c r="J13" s="58">
        <v>2</v>
      </c>
      <c r="K13" s="57">
        <v>25</v>
      </c>
      <c r="L13" s="58">
        <v>0</v>
      </c>
      <c r="M13" s="57">
        <v>0</v>
      </c>
      <c r="N13" s="58">
        <v>0</v>
      </c>
      <c r="O13" s="57">
        <v>0</v>
      </c>
      <c r="P13" s="58">
        <v>0</v>
      </c>
      <c r="Q13" s="57">
        <v>0</v>
      </c>
      <c r="R13" s="58">
        <v>0</v>
      </c>
      <c r="S13" s="57">
        <v>0</v>
      </c>
      <c r="T13" s="58">
        <v>0</v>
      </c>
      <c r="U13" s="57">
        <v>0</v>
      </c>
      <c r="V13" s="58">
        <v>0</v>
      </c>
      <c r="W13" s="57">
        <v>0</v>
      </c>
      <c r="X13" s="58">
        <v>0</v>
      </c>
      <c r="Y13" s="57">
        <v>0</v>
      </c>
      <c r="Z13" s="58">
        <v>4</v>
      </c>
      <c r="AA13" s="57">
        <v>50</v>
      </c>
    </row>
    <row r="14" spans="1:27" ht="21.75" customHeight="1">
      <c r="A14" s="111" t="s">
        <v>47</v>
      </c>
      <c r="B14" s="58">
        <v>3</v>
      </c>
      <c r="C14" s="170">
        <v>100</v>
      </c>
      <c r="D14" s="58">
        <v>1</v>
      </c>
      <c r="E14" s="57">
        <v>33.33333333333333</v>
      </c>
      <c r="F14" s="58">
        <v>1</v>
      </c>
      <c r="G14" s="57">
        <v>33.33333333333333</v>
      </c>
      <c r="H14" s="58">
        <v>0</v>
      </c>
      <c r="I14" s="57">
        <v>0</v>
      </c>
      <c r="J14" s="58">
        <v>0</v>
      </c>
      <c r="K14" s="57">
        <v>0</v>
      </c>
      <c r="L14" s="58">
        <v>0</v>
      </c>
      <c r="M14" s="57">
        <v>0</v>
      </c>
      <c r="N14" s="58">
        <v>0</v>
      </c>
      <c r="O14" s="57">
        <v>0</v>
      </c>
      <c r="P14" s="58">
        <v>0</v>
      </c>
      <c r="Q14" s="57">
        <v>0</v>
      </c>
      <c r="R14" s="58">
        <v>0</v>
      </c>
      <c r="S14" s="57">
        <v>0</v>
      </c>
      <c r="T14" s="58">
        <v>0</v>
      </c>
      <c r="U14" s="57">
        <v>0</v>
      </c>
      <c r="V14" s="58">
        <v>0</v>
      </c>
      <c r="W14" s="57">
        <v>0</v>
      </c>
      <c r="X14" s="58">
        <v>0</v>
      </c>
      <c r="Y14" s="57">
        <v>0</v>
      </c>
      <c r="Z14" s="58">
        <v>1</v>
      </c>
      <c r="AA14" s="57">
        <v>33.33333333333333</v>
      </c>
    </row>
    <row r="15" spans="1:27" ht="21.75" customHeight="1">
      <c r="A15" s="111" t="s">
        <v>48</v>
      </c>
      <c r="B15" s="59">
        <v>0</v>
      </c>
      <c r="C15" s="57">
        <v>0</v>
      </c>
      <c r="D15" s="59">
        <v>0</v>
      </c>
      <c r="E15" s="57">
        <v>0</v>
      </c>
      <c r="F15" s="59">
        <v>0</v>
      </c>
      <c r="G15" s="57">
        <v>0</v>
      </c>
      <c r="H15" s="59">
        <v>0</v>
      </c>
      <c r="I15" s="57">
        <v>0</v>
      </c>
      <c r="J15" s="59">
        <v>0</v>
      </c>
      <c r="K15" s="57">
        <v>0</v>
      </c>
      <c r="L15" s="59">
        <v>0</v>
      </c>
      <c r="M15" s="57">
        <v>0</v>
      </c>
      <c r="N15" s="59">
        <v>0</v>
      </c>
      <c r="O15" s="57">
        <v>0</v>
      </c>
      <c r="P15" s="59">
        <v>0</v>
      </c>
      <c r="Q15" s="57">
        <v>0</v>
      </c>
      <c r="R15" s="59">
        <v>0</v>
      </c>
      <c r="S15" s="57">
        <v>0</v>
      </c>
      <c r="T15" s="59">
        <v>0</v>
      </c>
      <c r="U15" s="57">
        <v>0</v>
      </c>
      <c r="V15" s="59">
        <v>0</v>
      </c>
      <c r="W15" s="57">
        <v>0</v>
      </c>
      <c r="X15" s="59">
        <v>0</v>
      </c>
      <c r="Y15" s="57">
        <v>0</v>
      </c>
      <c r="Z15" s="59">
        <v>0</v>
      </c>
      <c r="AA15" s="57">
        <v>0</v>
      </c>
    </row>
    <row r="16" spans="1:27" ht="21.75" customHeight="1">
      <c r="A16" s="13"/>
      <c r="B16" s="60"/>
      <c r="C16" s="170"/>
      <c r="D16" s="59"/>
      <c r="E16" s="57"/>
      <c r="F16" s="59"/>
      <c r="G16" s="57"/>
      <c r="H16" s="59"/>
      <c r="I16" s="57"/>
      <c r="J16" s="59"/>
      <c r="K16" s="57"/>
      <c r="L16" s="59"/>
      <c r="M16" s="57"/>
      <c r="N16" s="59"/>
      <c r="O16" s="57"/>
      <c r="P16" s="59"/>
      <c r="Q16" s="57"/>
      <c r="R16" s="59"/>
      <c r="S16" s="57"/>
      <c r="T16" s="59"/>
      <c r="U16" s="57"/>
      <c r="V16" s="59"/>
      <c r="W16" s="57"/>
      <c r="X16" s="59"/>
      <c r="Y16" s="57"/>
      <c r="Z16" s="59"/>
      <c r="AA16" s="57"/>
    </row>
    <row r="17" spans="1:27" ht="21.75" customHeight="1">
      <c r="A17" s="61" t="s">
        <v>321</v>
      </c>
      <c r="B17" s="58">
        <v>16</v>
      </c>
      <c r="C17" s="57">
        <v>100</v>
      </c>
      <c r="D17" s="58">
        <v>3</v>
      </c>
      <c r="E17" s="57">
        <v>18.75</v>
      </c>
      <c r="F17" s="58">
        <v>0</v>
      </c>
      <c r="G17" s="57">
        <v>0</v>
      </c>
      <c r="H17" s="58">
        <v>1</v>
      </c>
      <c r="I17" s="57">
        <v>6.25</v>
      </c>
      <c r="J17" s="58">
        <v>1</v>
      </c>
      <c r="K17" s="57">
        <v>6.25</v>
      </c>
      <c r="L17" s="58">
        <v>0</v>
      </c>
      <c r="M17" s="57">
        <v>0</v>
      </c>
      <c r="N17" s="58">
        <v>2</v>
      </c>
      <c r="O17" s="57">
        <v>12.5</v>
      </c>
      <c r="P17" s="58">
        <v>0</v>
      </c>
      <c r="Q17" s="57">
        <v>0</v>
      </c>
      <c r="R17" s="58">
        <v>2</v>
      </c>
      <c r="S17" s="57">
        <v>12.5</v>
      </c>
      <c r="T17" s="58">
        <v>1</v>
      </c>
      <c r="U17" s="57">
        <v>6.25</v>
      </c>
      <c r="V17" s="58">
        <v>2</v>
      </c>
      <c r="W17" s="57">
        <v>12.5</v>
      </c>
      <c r="X17" s="58">
        <v>0</v>
      </c>
      <c r="Y17" s="57">
        <v>0</v>
      </c>
      <c r="Z17" s="58">
        <v>4</v>
      </c>
      <c r="AA17" s="57">
        <v>25</v>
      </c>
    </row>
    <row r="18" spans="1:27" ht="21.75" customHeight="1">
      <c r="A18" s="111" t="s">
        <v>46</v>
      </c>
      <c r="B18" s="58">
        <v>14</v>
      </c>
      <c r="C18" s="57">
        <v>100</v>
      </c>
      <c r="D18" s="58">
        <v>2</v>
      </c>
      <c r="E18" s="57">
        <v>14.285714285714285</v>
      </c>
      <c r="F18" s="58">
        <v>0</v>
      </c>
      <c r="G18" s="57">
        <v>0</v>
      </c>
      <c r="H18" s="58">
        <v>1</v>
      </c>
      <c r="I18" s="57">
        <v>7.142857142857142</v>
      </c>
      <c r="J18" s="58">
        <v>1</v>
      </c>
      <c r="K18" s="57">
        <v>7.142857142857142</v>
      </c>
      <c r="L18" s="58">
        <v>0</v>
      </c>
      <c r="M18" s="57">
        <v>0</v>
      </c>
      <c r="N18" s="58">
        <v>2</v>
      </c>
      <c r="O18" s="57">
        <v>14.285714285714285</v>
      </c>
      <c r="P18" s="58">
        <v>0</v>
      </c>
      <c r="Q18" s="57">
        <v>0</v>
      </c>
      <c r="R18" s="58">
        <v>2</v>
      </c>
      <c r="S18" s="57">
        <v>14.285714285714285</v>
      </c>
      <c r="T18" s="58">
        <v>0</v>
      </c>
      <c r="U18" s="57">
        <v>0</v>
      </c>
      <c r="V18" s="58">
        <v>2</v>
      </c>
      <c r="W18" s="57">
        <v>14.285714285714285</v>
      </c>
      <c r="X18" s="58">
        <v>0</v>
      </c>
      <c r="Y18" s="57">
        <v>0</v>
      </c>
      <c r="Z18" s="58">
        <v>4</v>
      </c>
      <c r="AA18" s="57">
        <v>28.57142857142857</v>
      </c>
    </row>
    <row r="19" spans="1:27" ht="21.75" customHeight="1">
      <c r="A19" s="111" t="s">
        <v>47</v>
      </c>
      <c r="B19" s="58">
        <v>2</v>
      </c>
      <c r="C19" s="57">
        <v>0</v>
      </c>
      <c r="D19" s="58">
        <v>1</v>
      </c>
      <c r="E19" s="57">
        <v>50</v>
      </c>
      <c r="F19" s="58">
        <v>0</v>
      </c>
      <c r="G19" s="57">
        <v>0</v>
      </c>
      <c r="H19" s="58">
        <v>0</v>
      </c>
      <c r="I19" s="57">
        <v>0</v>
      </c>
      <c r="J19" s="58">
        <v>0</v>
      </c>
      <c r="K19" s="57">
        <v>0</v>
      </c>
      <c r="L19" s="58">
        <v>0</v>
      </c>
      <c r="M19" s="57">
        <v>0</v>
      </c>
      <c r="N19" s="58">
        <v>0</v>
      </c>
      <c r="O19" s="57">
        <v>0</v>
      </c>
      <c r="P19" s="58">
        <v>0</v>
      </c>
      <c r="Q19" s="57">
        <v>0</v>
      </c>
      <c r="R19" s="58">
        <v>0</v>
      </c>
      <c r="S19" s="57">
        <v>0</v>
      </c>
      <c r="T19" s="58">
        <v>1</v>
      </c>
      <c r="U19" s="57">
        <v>50</v>
      </c>
      <c r="V19" s="58">
        <v>0</v>
      </c>
      <c r="W19" s="57">
        <v>0</v>
      </c>
      <c r="X19" s="58">
        <v>0</v>
      </c>
      <c r="Y19" s="57">
        <v>0</v>
      </c>
      <c r="Z19" s="58">
        <v>0</v>
      </c>
      <c r="AA19" s="57">
        <v>0</v>
      </c>
    </row>
    <row r="20" spans="1:27" ht="21.75" customHeight="1">
      <c r="A20" s="111" t="s">
        <v>48</v>
      </c>
      <c r="B20" s="58">
        <v>0</v>
      </c>
      <c r="C20" s="57">
        <v>0</v>
      </c>
      <c r="D20" s="59">
        <v>0</v>
      </c>
      <c r="E20" s="57">
        <v>0</v>
      </c>
      <c r="F20" s="59">
        <v>0</v>
      </c>
      <c r="G20" s="57">
        <v>0</v>
      </c>
      <c r="H20" s="59">
        <v>0</v>
      </c>
      <c r="I20" s="57">
        <v>0</v>
      </c>
      <c r="J20" s="59">
        <v>0</v>
      </c>
      <c r="K20" s="57">
        <v>0</v>
      </c>
      <c r="L20" s="59">
        <v>0</v>
      </c>
      <c r="M20" s="57">
        <v>0</v>
      </c>
      <c r="N20" s="59">
        <v>0</v>
      </c>
      <c r="O20" s="57">
        <v>0</v>
      </c>
      <c r="P20" s="59">
        <v>0</v>
      </c>
      <c r="Q20" s="57">
        <v>0</v>
      </c>
      <c r="R20" s="59">
        <v>0</v>
      </c>
      <c r="S20" s="57">
        <v>0</v>
      </c>
      <c r="T20" s="59">
        <v>0</v>
      </c>
      <c r="U20" s="57">
        <v>0</v>
      </c>
      <c r="V20" s="59">
        <v>0</v>
      </c>
      <c r="W20" s="57">
        <v>0</v>
      </c>
      <c r="X20" s="59">
        <v>0</v>
      </c>
      <c r="Y20" s="57">
        <v>0</v>
      </c>
      <c r="Z20" s="59">
        <v>0</v>
      </c>
      <c r="AA20" s="57">
        <v>0</v>
      </c>
    </row>
    <row r="21" spans="1:27" ht="21.75" customHeight="1">
      <c r="A21" s="164"/>
      <c r="B21" s="60"/>
      <c r="C21" s="170"/>
      <c r="D21" s="59"/>
      <c r="E21" s="57"/>
      <c r="F21" s="59"/>
      <c r="G21" s="57"/>
      <c r="H21" s="59"/>
      <c r="I21" s="57"/>
      <c r="J21" s="59"/>
      <c r="K21" s="57"/>
      <c r="L21" s="59"/>
      <c r="M21" s="57"/>
      <c r="N21" s="59"/>
      <c r="O21" s="57"/>
      <c r="P21" s="59"/>
      <c r="Q21" s="57"/>
      <c r="R21" s="59"/>
      <c r="S21" s="57"/>
      <c r="T21" s="59"/>
      <c r="U21" s="57"/>
      <c r="V21" s="59"/>
      <c r="W21" s="57"/>
      <c r="X21" s="59"/>
      <c r="Y21" s="57"/>
      <c r="Z21" s="59"/>
      <c r="AA21" s="57"/>
    </row>
    <row r="22" spans="1:27" ht="21.75" customHeight="1">
      <c r="A22" s="61" t="s">
        <v>322</v>
      </c>
      <c r="B22" s="58">
        <v>19</v>
      </c>
      <c r="C22" s="57">
        <v>100</v>
      </c>
      <c r="D22" s="58">
        <v>3</v>
      </c>
      <c r="E22" s="57">
        <v>15.789473684210526</v>
      </c>
      <c r="F22" s="58">
        <v>0</v>
      </c>
      <c r="G22" s="57">
        <v>0</v>
      </c>
      <c r="H22" s="58">
        <v>1</v>
      </c>
      <c r="I22" s="57">
        <v>5.263157894736842</v>
      </c>
      <c r="J22" s="58">
        <v>4</v>
      </c>
      <c r="K22" s="57">
        <v>21.052631578947366</v>
      </c>
      <c r="L22" s="58">
        <v>0</v>
      </c>
      <c r="M22" s="57">
        <v>0</v>
      </c>
      <c r="N22" s="58">
        <v>0</v>
      </c>
      <c r="O22" s="57">
        <v>0</v>
      </c>
      <c r="P22" s="58">
        <v>0</v>
      </c>
      <c r="Q22" s="57">
        <v>0</v>
      </c>
      <c r="R22" s="58">
        <v>0</v>
      </c>
      <c r="S22" s="57">
        <v>0</v>
      </c>
      <c r="T22" s="58">
        <v>0</v>
      </c>
      <c r="U22" s="57">
        <v>0</v>
      </c>
      <c r="V22" s="58">
        <v>3</v>
      </c>
      <c r="W22" s="57">
        <v>15.789473684210526</v>
      </c>
      <c r="X22" s="58">
        <v>0</v>
      </c>
      <c r="Y22" s="57">
        <v>0</v>
      </c>
      <c r="Z22" s="58">
        <v>8</v>
      </c>
      <c r="AA22" s="57">
        <v>42.10526315789473</v>
      </c>
    </row>
    <row r="23" spans="1:27" ht="21.75" customHeight="1">
      <c r="A23" s="111" t="s">
        <v>46</v>
      </c>
      <c r="B23" s="58">
        <v>16</v>
      </c>
      <c r="C23" s="57">
        <v>100</v>
      </c>
      <c r="D23" s="58">
        <v>3</v>
      </c>
      <c r="E23" s="57">
        <v>18.75</v>
      </c>
      <c r="F23" s="58">
        <v>0</v>
      </c>
      <c r="G23" s="57">
        <v>0</v>
      </c>
      <c r="H23" s="58">
        <v>1</v>
      </c>
      <c r="I23" s="57">
        <v>6.25</v>
      </c>
      <c r="J23" s="58">
        <v>3</v>
      </c>
      <c r="K23" s="57">
        <v>18.75</v>
      </c>
      <c r="L23" s="58">
        <v>0</v>
      </c>
      <c r="M23" s="57">
        <v>0</v>
      </c>
      <c r="N23" s="58">
        <v>0</v>
      </c>
      <c r="O23" s="57">
        <v>0</v>
      </c>
      <c r="P23" s="58">
        <v>0</v>
      </c>
      <c r="Q23" s="57">
        <v>0</v>
      </c>
      <c r="R23" s="58">
        <v>0</v>
      </c>
      <c r="S23" s="57">
        <v>0</v>
      </c>
      <c r="T23" s="58">
        <v>0</v>
      </c>
      <c r="U23" s="57">
        <v>0</v>
      </c>
      <c r="V23" s="58">
        <v>1</v>
      </c>
      <c r="W23" s="57">
        <v>6.25</v>
      </c>
      <c r="X23" s="58">
        <v>0</v>
      </c>
      <c r="Y23" s="57">
        <v>0</v>
      </c>
      <c r="Z23" s="58">
        <v>8</v>
      </c>
      <c r="AA23" s="57">
        <v>50</v>
      </c>
    </row>
    <row r="24" spans="1:27" ht="21.75" customHeight="1">
      <c r="A24" s="111" t="s">
        <v>47</v>
      </c>
      <c r="B24" s="58">
        <v>3</v>
      </c>
      <c r="C24" s="57">
        <v>100</v>
      </c>
      <c r="D24" s="58">
        <v>0</v>
      </c>
      <c r="E24" s="57">
        <v>0</v>
      </c>
      <c r="F24" s="58">
        <v>0</v>
      </c>
      <c r="G24" s="57">
        <v>0</v>
      </c>
      <c r="H24" s="58">
        <v>0</v>
      </c>
      <c r="I24" s="57">
        <v>0</v>
      </c>
      <c r="J24" s="58">
        <v>1</v>
      </c>
      <c r="K24" s="57">
        <v>33.33333333333333</v>
      </c>
      <c r="L24" s="58">
        <v>0</v>
      </c>
      <c r="M24" s="57">
        <v>0</v>
      </c>
      <c r="N24" s="58">
        <v>0</v>
      </c>
      <c r="O24" s="57">
        <v>0</v>
      </c>
      <c r="P24" s="58">
        <v>0</v>
      </c>
      <c r="Q24" s="57">
        <v>0</v>
      </c>
      <c r="R24" s="58">
        <v>0</v>
      </c>
      <c r="S24" s="57">
        <v>0</v>
      </c>
      <c r="T24" s="58">
        <v>0</v>
      </c>
      <c r="U24" s="57">
        <v>0</v>
      </c>
      <c r="V24" s="58">
        <v>2</v>
      </c>
      <c r="W24" s="57">
        <v>66.66666666666666</v>
      </c>
      <c r="X24" s="58">
        <v>0</v>
      </c>
      <c r="Y24" s="57">
        <v>0</v>
      </c>
      <c r="Z24" s="58">
        <v>0</v>
      </c>
      <c r="AA24" s="57">
        <v>0</v>
      </c>
    </row>
    <row r="25" spans="1:27" ht="21.75" customHeight="1">
      <c r="A25" s="111" t="s">
        <v>48</v>
      </c>
      <c r="B25" s="58">
        <v>0</v>
      </c>
      <c r="C25" s="57">
        <v>0</v>
      </c>
      <c r="D25" s="59">
        <v>0</v>
      </c>
      <c r="E25" s="57">
        <v>0</v>
      </c>
      <c r="F25" s="59">
        <v>0</v>
      </c>
      <c r="G25" s="57">
        <v>0</v>
      </c>
      <c r="H25" s="59">
        <v>0</v>
      </c>
      <c r="I25" s="57">
        <v>0</v>
      </c>
      <c r="J25" s="59">
        <v>0</v>
      </c>
      <c r="K25" s="57">
        <v>0</v>
      </c>
      <c r="L25" s="59">
        <v>0</v>
      </c>
      <c r="M25" s="57">
        <v>0</v>
      </c>
      <c r="N25" s="59">
        <v>0</v>
      </c>
      <c r="O25" s="57">
        <v>0</v>
      </c>
      <c r="P25" s="59">
        <v>0</v>
      </c>
      <c r="Q25" s="57">
        <v>0</v>
      </c>
      <c r="R25" s="59">
        <v>0</v>
      </c>
      <c r="S25" s="57">
        <v>0</v>
      </c>
      <c r="T25" s="59">
        <v>0</v>
      </c>
      <c r="U25" s="57">
        <v>0</v>
      </c>
      <c r="V25" s="59">
        <v>0</v>
      </c>
      <c r="W25" s="57">
        <v>0</v>
      </c>
      <c r="X25" s="59">
        <v>0</v>
      </c>
      <c r="Y25" s="57">
        <v>0</v>
      </c>
      <c r="Z25" s="59">
        <v>0</v>
      </c>
      <c r="AA25" s="57">
        <v>0</v>
      </c>
    </row>
    <row r="26" spans="1:27" ht="21.75" customHeight="1">
      <c r="A26" s="164"/>
      <c r="B26" s="60"/>
      <c r="C26" s="170"/>
      <c r="D26" s="59"/>
      <c r="E26" s="57"/>
      <c r="F26" s="59"/>
      <c r="G26" s="57"/>
      <c r="H26" s="59"/>
      <c r="I26" s="57"/>
      <c r="J26" s="59"/>
      <c r="K26" s="57"/>
      <c r="L26" s="59"/>
      <c r="M26" s="57"/>
      <c r="N26" s="59"/>
      <c r="O26" s="57"/>
      <c r="P26" s="59"/>
      <c r="Q26" s="57"/>
      <c r="R26" s="59"/>
      <c r="S26" s="57"/>
      <c r="T26" s="59"/>
      <c r="U26" s="57"/>
      <c r="V26" s="59"/>
      <c r="W26" s="57"/>
      <c r="X26" s="59"/>
      <c r="Y26" s="57"/>
      <c r="Z26" s="59"/>
      <c r="AA26" s="57"/>
    </row>
    <row r="27" spans="1:27" ht="21.75" customHeight="1">
      <c r="A27" s="61" t="s">
        <v>323</v>
      </c>
      <c r="B27" s="58">
        <v>16</v>
      </c>
      <c r="C27" s="57">
        <v>100</v>
      </c>
      <c r="D27" s="58">
        <v>1</v>
      </c>
      <c r="E27" s="57">
        <v>6.25</v>
      </c>
      <c r="F27" s="58">
        <v>3</v>
      </c>
      <c r="G27" s="57">
        <v>18.75</v>
      </c>
      <c r="H27" s="58">
        <v>0</v>
      </c>
      <c r="I27" s="57">
        <v>0</v>
      </c>
      <c r="J27" s="58">
        <v>7</v>
      </c>
      <c r="K27" s="57">
        <v>43.75</v>
      </c>
      <c r="L27" s="58">
        <v>0</v>
      </c>
      <c r="M27" s="57">
        <v>0</v>
      </c>
      <c r="N27" s="58">
        <v>0</v>
      </c>
      <c r="O27" s="57">
        <v>0</v>
      </c>
      <c r="P27" s="58">
        <v>0</v>
      </c>
      <c r="Q27" s="57">
        <v>0</v>
      </c>
      <c r="R27" s="58">
        <v>0</v>
      </c>
      <c r="S27" s="57">
        <v>0</v>
      </c>
      <c r="T27" s="58">
        <v>1</v>
      </c>
      <c r="U27" s="57">
        <v>6.25</v>
      </c>
      <c r="V27" s="58">
        <v>1</v>
      </c>
      <c r="W27" s="57">
        <v>6.25</v>
      </c>
      <c r="X27" s="58">
        <v>0</v>
      </c>
      <c r="Y27" s="57">
        <v>0</v>
      </c>
      <c r="Z27" s="58">
        <v>3</v>
      </c>
      <c r="AA27" s="57">
        <v>18.75</v>
      </c>
    </row>
    <row r="28" spans="1:27" ht="21.75" customHeight="1">
      <c r="A28" s="111" t="s">
        <v>46</v>
      </c>
      <c r="B28" s="58">
        <v>11</v>
      </c>
      <c r="C28" s="57">
        <v>100</v>
      </c>
      <c r="D28" s="58">
        <v>1</v>
      </c>
      <c r="E28" s="57">
        <v>9.090909090909092</v>
      </c>
      <c r="F28" s="58">
        <v>2</v>
      </c>
      <c r="G28" s="57">
        <v>18.181818181818183</v>
      </c>
      <c r="H28" s="58">
        <v>0</v>
      </c>
      <c r="I28" s="57">
        <v>0</v>
      </c>
      <c r="J28" s="58">
        <v>4</v>
      </c>
      <c r="K28" s="57">
        <v>36.36363636363637</v>
      </c>
      <c r="L28" s="58">
        <v>0</v>
      </c>
      <c r="M28" s="57">
        <v>0</v>
      </c>
      <c r="N28" s="58">
        <v>0</v>
      </c>
      <c r="O28" s="57">
        <v>0</v>
      </c>
      <c r="P28" s="58">
        <v>0</v>
      </c>
      <c r="Q28" s="57">
        <v>0</v>
      </c>
      <c r="R28" s="58">
        <v>0</v>
      </c>
      <c r="S28" s="57">
        <v>0</v>
      </c>
      <c r="T28" s="58">
        <v>1</v>
      </c>
      <c r="U28" s="57">
        <v>9.090909090909092</v>
      </c>
      <c r="V28" s="58">
        <v>1</v>
      </c>
      <c r="W28" s="57">
        <v>9.090909090909092</v>
      </c>
      <c r="X28" s="58">
        <v>0</v>
      </c>
      <c r="Y28" s="57">
        <v>0</v>
      </c>
      <c r="Z28" s="58">
        <v>2</v>
      </c>
      <c r="AA28" s="57">
        <v>18.181818181818183</v>
      </c>
    </row>
    <row r="29" spans="1:27" ht="21.75" customHeight="1">
      <c r="A29" s="111" t="s">
        <v>47</v>
      </c>
      <c r="B29" s="58">
        <v>5</v>
      </c>
      <c r="C29" s="57">
        <v>100</v>
      </c>
      <c r="D29" s="58">
        <v>0</v>
      </c>
      <c r="E29" s="57">
        <v>0</v>
      </c>
      <c r="F29" s="58">
        <v>1</v>
      </c>
      <c r="G29" s="57">
        <v>20</v>
      </c>
      <c r="H29" s="58">
        <v>0</v>
      </c>
      <c r="I29" s="57">
        <v>0</v>
      </c>
      <c r="J29" s="58">
        <v>3</v>
      </c>
      <c r="K29" s="57">
        <v>60</v>
      </c>
      <c r="L29" s="58">
        <v>0</v>
      </c>
      <c r="M29" s="57">
        <v>0</v>
      </c>
      <c r="N29" s="58">
        <v>0</v>
      </c>
      <c r="O29" s="57">
        <v>0</v>
      </c>
      <c r="P29" s="58">
        <v>0</v>
      </c>
      <c r="Q29" s="57">
        <v>0</v>
      </c>
      <c r="R29" s="58">
        <v>0</v>
      </c>
      <c r="S29" s="57">
        <v>0</v>
      </c>
      <c r="T29" s="58">
        <v>0</v>
      </c>
      <c r="U29" s="57">
        <v>0</v>
      </c>
      <c r="V29" s="58">
        <v>0</v>
      </c>
      <c r="W29" s="57">
        <v>0</v>
      </c>
      <c r="X29" s="58">
        <v>0</v>
      </c>
      <c r="Y29" s="57">
        <v>0</v>
      </c>
      <c r="Z29" s="58">
        <v>1</v>
      </c>
      <c r="AA29" s="57">
        <v>20</v>
      </c>
    </row>
    <row r="30" spans="1:27" ht="21.75" customHeight="1">
      <c r="A30" s="111" t="s">
        <v>48</v>
      </c>
      <c r="B30" s="58">
        <v>0</v>
      </c>
      <c r="C30" s="57">
        <v>0</v>
      </c>
      <c r="D30" s="59">
        <v>0</v>
      </c>
      <c r="E30" s="57">
        <v>0</v>
      </c>
      <c r="F30" s="59">
        <v>0</v>
      </c>
      <c r="G30" s="57">
        <v>0</v>
      </c>
      <c r="H30" s="59">
        <v>0</v>
      </c>
      <c r="I30" s="57">
        <v>0</v>
      </c>
      <c r="J30" s="59">
        <v>0</v>
      </c>
      <c r="K30" s="57">
        <v>0</v>
      </c>
      <c r="L30" s="59">
        <v>0</v>
      </c>
      <c r="M30" s="57">
        <v>0</v>
      </c>
      <c r="N30" s="59">
        <v>0</v>
      </c>
      <c r="O30" s="57">
        <v>0</v>
      </c>
      <c r="P30" s="59">
        <v>0</v>
      </c>
      <c r="Q30" s="57">
        <v>0</v>
      </c>
      <c r="R30" s="59">
        <v>0</v>
      </c>
      <c r="S30" s="57">
        <v>0</v>
      </c>
      <c r="T30" s="59">
        <v>0</v>
      </c>
      <c r="U30" s="57">
        <v>0</v>
      </c>
      <c r="V30" s="59">
        <v>0</v>
      </c>
      <c r="W30" s="57">
        <v>0</v>
      </c>
      <c r="X30" s="59">
        <v>0</v>
      </c>
      <c r="Y30" s="57">
        <v>0</v>
      </c>
      <c r="Z30" s="59">
        <v>0</v>
      </c>
      <c r="AA30" s="57">
        <v>0</v>
      </c>
    </row>
    <row r="31" spans="1:27" ht="21.75" customHeight="1">
      <c r="A31" s="164"/>
      <c r="B31" s="60"/>
      <c r="C31" s="170"/>
      <c r="D31" s="59"/>
      <c r="E31" s="57"/>
      <c r="F31" s="59"/>
      <c r="G31" s="57"/>
      <c r="H31" s="59"/>
      <c r="I31" s="57"/>
      <c r="J31" s="59"/>
      <c r="K31" s="57"/>
      <c r="L31" s="59"/>
      <c r="M31" s="57"/>
      <c r="N31" s="59"/>
      <c r="O31" s="57"/>
      <c r="P31" s="59"/>
      <c r="Q31" s="57"/>
      <c r="R31" s="59"/>
      <c r="S31" s="57"/>
      <c r="T31" s="59"/>
      <c r="U31" s="57"/>
      <c r="V31" s="59"/>
      <c r="W31" s="57"/>
      <c r="X31" s="59"/>
      <c r="Y31" s="57"/>
      <c r="Z31" s="59"/>
      <c r="AA31" s="57"/>
    </row>
    <row r="32" spans="1:27" ht="21.75" customHeight="1">
      <c r="A32" s="61" t="s">
        <v>324</v>
      </c>
      <c r="B32" s="58">
        <v>14</v>
      </c>
      <c r="C32" s="57">
        <v>100</v>
      </c>
      <c r="D32" s="58">
        <v>0</v>
      </c>
      <c r="E32" s="57">
        <v>0</v>
      </c>
      <c r="F32" s="58">
        <v>5</v>
      </c>
      <c r="G32" s="57">
        <v>35.714285714285715</v>
      </c>
      <c r="H32" s="58">
        <v>0</v>
      </c>
      <c r="I32" s="57">
        <v>0</v>
      </c>
      <c r="J32" s="58">
        <v>0</v>
      </c>
      <c r="K32" s="57">
        <v>0</v>
      </c>
      <c r="L32" s="58">
        <v>1</v>
      </c>
      <c r="M32" s="57">
        <v>7.142857142857142</v>
      </c>
      <c r="N32" s="58">
        <v>0</v>
      </c>
      <c r="O32" s="57">
        <v>0</v>
      </c>
      <c r="P32" s="58">
        <v>0</v>
      </c>
      <c r="Q32" s="57">
        <v>0</v>
      </c>
      <c r="R32" s="58">
        <v>3</v>
      </c>
      <c r="S32" s="57">
        <v>21.428571428571427</v>
      </c>
      <c r="T32" s="58">
        <v>0</v>
      </c>
      <c r="U32" s="57">
        <v>0</v>
      </c>
      <c r="V32" s="58">
        <v>0</v>
      </c>
      <c r="W32" s="57">
        <v>0</v>
      </c>
      <c r="X32" s="58">
        <v>0</v>
      </c>
      <c r="Y32" s="57">
        <v>0</v>
      </c>
      <c r="Z32" s="58">
        <v>5</v>
      </c>
      <c r="AA32" s="57">
        <v>35.714285714285715</v>
      </c>
    </row>
    <row r="33" spans="1:27" ht="21.75" customHeight="1">
      <c r="A33" s="111" t="s">
        <v>46</v>
      </c>
      <c r="B33" s="58">
        <v>9</v>
      </c>
      <c r="C33" s="57">
        <v>100</v>
      </c>
      <c r="D33" s="58">
        <v>0</v>
      </c>
      <c r="E33" s="57">
        <v>0</v>
      </c>
      <c r="F33" s="58">
        <v>1</v>
      </c>
      <c r="G33" s="57">
        <v>11.11111111111111</v>
      </c>
      <c r="H33" s="58">
        <v>0</v>
      </c>
      <c r="I33" s="57">
        <v>0</v>
      </c>
      <c r="J33" s="58">
        <v>0</v>
      </c>
      <c r="K33" s="57">
        <v>0</v>
      </c>
      <c r="L33" s="58">
        <v>1</v>
      </c>
      <c r="M33" s="57">
        <v>11.11111111111111</v>
      </c>
      <c r="N33" s="58">
        <v>0</v>
      </c>
      <c r="O33" s="57">
        <v>0</v>
      </c>
      <c r="P33" s="58">
        <v>0</v>
      </c>
      <c r="Q33" s="57">
        <v>0</v>
      </c>
      <c r="R33" s="58">
        <v>3</v>
      </c>
      <c r="S33" s="57">
        <v>33.33333333333333</v>
      </c>
      <c r="T33" s="58">
        <v>0</v>
      </c>
      <c r="U33" s="57">
        <v>0</v>
      </c>
      <c r="V33" s="58">
        <v>0</v>
      </c>
      <c r="W33" s="57">
        <v>0</v>
      </c>
      <c r="X33" s="58">
        <v>0</v>
      </c>
      <c r="Y33" s="57">
        <v>0</v>
      </c>
      <c r="Z33" s="58">
        <v>4</v>
      </c>
      <c r="AA33" s="57">
        <v>44.44444444444444</v>
      </c>
    </row>
    <row r="34" spans="1:27" ht="21.75" customHeight="1">
      <c r="A34" s="111" t="s">
        <v>47</v>
      </c>
      <c r="B34" s="58">
        <v>5</v>
      </c>
      <c r="C34" s="57">
        <v>100</v>
      </c>
      <c r="D34" s="58">
        <v>0</v>
      </c>
      <c r="E34" s="57">
        <v>0</v>
      </c>
      <c r="F34" s="58">
        <v>4</v>
      </c>
      <c r="G34" s="57">
        <v>80</v>
      </c>
      <c r="H34" s="58">
        <v>0</v>
      </c>
      <c r="I34" s="57">
        <v>0</v>
      </c>
      <c r="J34" s="58">
        <v>0</v>
      </c>
      <c r="K34" s="57">
        <v>0</v>
      </c>
      <c r="L34" s="58">
        <v>0</v>
      </c>
      <c r="M34" s="57">
        <v>0</v>
      </c>
      <c r="N34" s="58">
        <v>0</v>
      </c>
      <c r="O34" s="57">
        <v>0</v>
      </c>
      <c r="P34" s="58">
        <v>0</v>
      </c>
      <c r="Q34" s="57">
        <v>0</v>
      </c>
      <c r="R34" s="58">
        <v>0</v>
      </c>
      <c r="S34" s="57">
        <v>0</v>
      </c>
      <c r="T34" s="58">
        <v>0</v>
      </c>
      <c r="U34" s="57">
        <v>0</v>
      </c>
      <c r="V34" s="58">
        <v>0</v>
      </c>
      <c r="W34" s="57">
        <v>0</v>
      </c>
      <c r="X34" s="58">
        <v>0</v>
      </c>
      <c r="Y34" s="57">
        <v>0</v>
      </c>
      <c r="Z34" s="58">
        <v>1</v>
      </c>
      <c r="AA34" s="57">
        <v>20</v>
      </c>
    </row>
    <row r="35" spans="1:27" ht="21.75" customHeight="1">
      <c r="A35" s="112" t="s">
        <v>48</v>
      </c>
      <c r="B35" s="203">
        <v>0</v>
      </c>
      <c r="C35" s="65">
        <v>0</v>
      </c>
      <c r="D35" s="113">
        <v>0</v>
      </c>
      <c r="E35" s="65">
        <v>0</v>
      </c>
      <c r="F35" s="113">
        <v>0</v>
      </c>
      <c r="G35" s="65">
        <v>0</v>
      </c>
      <c r="H35" s="113">
        <v>0</v>
      </c>
      <c r="I35" s="65">
        <v>0</v>
      </c>
      <c r="J35" s="113">
        <v>0</v>
      </c>
      <c r="K35" s="65">
        <v>0</v>
      </c>
      <c r="L35" s="113">
        <v>0</v>
      </c>
      <c r="M35" s="65">
        <v>0</v>
      </c>
      <c r="N35" s="113">
        <v>0</v>
      </c>
      <c r="O35" s="65">
        <v>0</v>
      </c>
      <c r="P35" s="113">
        <v>0</v>
      </c>
      <c r="Q35" s="65">
        <v>0</v>
      </c>
      <c r="R35" s="113">
        <v>0</v>
      </c>
      <c r="S35" s="65">
        <v>0</v>
      </c>
      <c r="T35" s="113">
        <v>0</v>
      </c>
      <c r="U35" s="65">
        <v>0</v>
      </c>
      <c r="V35" s="113">
        <v>0</v>
      </c>
      <c r="W35" s="65">
        <v>0</v>
      </c>
      <c r="X35" s="113">
        <v>0</v>
      </c>
      <c r="Y35" s="65">
        <v>0</v>
      </c>
      <c r="Z35" s="113">
        <v>0</v>
      </c>
      <c r="AA35" s="65">
        <v>0</v>
      </c>
    </row>
    <row r="36" ht="16.5" customHeight="1"/>
    <row r="39" spans="1:27" ht="15">
      <c r="A39" s="250" t="str">
        <f>"- "&amp;Sheet1!B6&amp;" -"</f>
        <v>- 32 -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73" t="str">
        <f>"- "&amp;Sheet1!C6&amp;" -"</f>
        <v>- 33 -</v>
      </c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</row>
    <row r="41" ht="18.75">
      <c r="A41" s="29"/>
    </row>
  </sheetData>
  <sheetProtection/>
  <mergeCells count="20">
    <mergeCell ref="A3:W3"/>
    <mergeCell ref="A1:M1"/>
    <mergeCell ref="N1:AA1"/>
    <mergeCell ref="T4:U4"/>
    <mergeCell ref="V4:W4"/>
    <mergeCell ref="X4:Y4"/>
    <mergeCell ref="J4:K4"/>
    <mergeCell ref="H4:I4"/>
    <mergeCell ref="D4:E4"/>
    <mergeCell ref="A2:M2"/>
    <mergeCell ref="N39:AA39"/>
    <mergeCell ref="Z4:AA4"/>
    <mergeCell ref="B4:C4"/>
    <mergeCell ref="F4:G4"/>
    <mergeCell ref="N4:O4"/>
    <mergeCell ref="P4:Q4"/>
    <mergeCell ref="R4:S4"/>
    <mergeCell ref="A39:M39"/>
    <mergeCell ref="A4:A5"/>
    <mergeCell ref="L4:M4"/>
  </mergeCells>
  <printOptions/>
  <pageMargins left="0.6299212598425197" right="0.3937007874015748" top="0.5882352941176471" bottom="0.012254901960784314" header="0.5118110236220472" footer="0.708661417322834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1"/>
  <sheetViews>
    <sheetView view="pageBreakPreview" zoomScale="70" zoomScaleSheetLayoutView="70" zoomScalePageLayoutView="70" workbookViewId="0" topLeftCell="A1">
      <selection activeCell="I29" sqref="I29"/>
    </sheetView>
  </sheetViews>
  <sheetFormatPr defaultColWidth="9.00390625" defaultRowHeight="16.5"/>
  <cols>
    <col min="1" max="1" width="19.125" style="16" customWidth="1"/>
    <col min="2" max="2" width="6.00390625" style="16" customWidth="1"/>
    <col min="3" max="3" width="6.875" style="16" customWidth="1"/>
    <col min="4" max="13" width="6.00390625" style="16" customWidth="1"/>
    <col min="14" max="17" width="6.25390625" style="16" customWidth="1"/>
    <col min="18" max="19" width="6.375" style="16" customWidth="1"/>
    <col min="20" max="27" width="6.25390625" style="16" customWidth="1"/>
    <col min="28" max="16384" width="9.00390625" style="16" customWidth="1"/>
  </cols>
  <sheetData>
    <row r="1" spans="1:30" s="29" customFormat="1" ht="21.75" customHeight="1">
      <c r="A1" s="229" t="s">
        <v>232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0"/>
      <c r="AC1" s="20"/>
      <c r="AD1" s="20"/>
    </row>
    <row r="2" spans="1:27" ht="21.75" customHeight="1">
      <c r="A2" s="229" t="s">
        <v>286</v>
      </c>
      <c r="B2" s="229"/>
      <c r="C2" s="229"/>
      <c r="D2" s="229"/>
      <c r="E2" s="229"/>
      <c r="F2" s="229"/>
      <c r="G2" s="229"/>
      <c r="H2" s="229"/>
      <c r="I2" s="229"/>
      <c r="J2" s="229"/>
      <c r="K2" s="263"/>
      <c r="L2" s="229"/>
      <c r="M2" s="229"/>
      <c r="N2" s="2"/>
      <c r="O2" s="36"/>
      <c r="P2" s="36"/>
      <c r="Q2" s="36"/>
      <c r="R2" s="36"/>
      <c r="S2" s="36"/>
      <c r="T2" s="36"/>
      <c r="U2" s="36"/>
      <c r="V2" s="36"/>
      <c r="W2" s="36"/>
      <c r="X2" s="36"/>
      <c r="Y2" s="18"/>
      <c r="Z2" s="18"/>
      <c r="AA2" s="18"/>
    </row>
    <row r="3" spans="1:24" ht="4.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9"/>
      <c r="P3" s="309"/>
      <c r="Q3" s="309"/>
      <c r="R3" s="309"/>
      <c r="S3" s="309"/>
      <c r="T3" s="309"/>
      <c r="U3" s="309"/>
      <c r="V3" s="309"/>
      <c r="W3" s="309"/>
      <c r="X3" s="36"/>
    </row>
    <row r="4" spans="1:27" s="30" customFormat="1" ht="54.75" customHeight="1">
      <c r="A4" s="311"/>
      <c r="B4" s="287" t="s">
        <v>128</v>
      </c>
      <c r="C4" s="288"/>
      <c r="D4" s="287" t="s">
        <v>177</v>
      </c>
      <c r="E4" s="288"/>
      <c r="F4" s="287" t="s">
        <v>129</v>
      </c>
      <c r="G4" s="288"/>
      <c r="H4" s="287" t="s">
        <v>178</v>
      </c>
      <c r="I4" s="288"/>
      <c r="J4" s="287" t="s">
        <v>179</v>
      </c>
      <c r="K4" s="288"/>
      <c r="L4" s="287" t="s">
        <v>180</v>
      </c>
      <c r="M4" s="288"/>
      <c r="N4" s="298" t="s">
        <v>130</v>
      </c>
      <c r="O4" s="292"/>
      <c r="P4" s="287" t="s">
        <v>131</v>
      </c>
      <c r="Q4" s="302"/>
      <c r="R4" s="287" t="s">
        <v>132</v>
      </c>
      <c r="S4" s="288"/>
      <c r="T4" s="301" t="s">
        <v>272</v>
      </c>
      <c r="U4" s="288"/>
      <c r="V4" s="287" t="s">
        <v>133</v>
      </c>
      <c r="W4" s="288"/>
      <c r="X4" s="287" t="s">
        <v>274</v>
      </c>
      <c r="Y4" s="288"/>
      <c r="Z4" s="280" t="s">
        <v>134</v>
      </c>
      <c r="AA4" s="281"/>
    </row>
    <row r="5" spans="1:27" s="30" customFormat="1" ht="18" customHeight="1">
      <c r="A5" s="312"/>
      <c r="B5" s="92" t="s">
        <v>158</v>
      </c>
      <c r="C5" s="92" t="s">
        <v>159</v>
      </c>
      <c r="D5" s="92" t="s">
        <v>158</v>
      </c>
      <c r="E5" s="92" t="s">
        <v>159</v>
      </c>
      <c r="F5" s="92" t="s">
        <v>158</v>
      </c>
      <c r="G5" s="92" t="s">
        <v>159</v>
      </c>
      <c r="H5" s="92" t="s">
        <v>158</v>
      </c>
      <c r="I5" s="92" t="s">
        <v>159</v>
      </c>
      <c r="J5" s="92" t="s">
        <v>158</v>
      </c>
      <c r="K5" s="92" t="s">
        <v>159</v>
      </c>
      <c r="L5" s="92" t="s">
        <v>158</v>
      </c>
      <c r="M5" s="92" t="s">
        <v>159</v>
      </c>
      <c r="N5" s="92" t="s">
        <v>158</v>
      </c>
      <c r="O5" s="92" t="s">
        <v>159</v>
      </c>
      <c r="P5" s="92" t="s">
        <v>158</v>
      </c>
      <c r="Q5" s="92" t="s">
        <v>159</v>
      </c>
      <c r="R5" s="92" t="s">
        <v>158</v>
      </c>
      <c r="S5" s="92" t="s">
        <v>159</v>
      </c>
      <c r="T5" s="92" t="s">
        <v>158</v>
      </c>
      <c r="U5" s="92" t="s">
        <v>159</v>
      </c>
      <c r="V5" s="92" t="s">
        <v>158</v>
      </c>
      <c r="W5" s="92" t="s">
        <v>159</v>
      </c>
      <c r="X5" s="92" t="s">
        <v>158</v>
      </c>
      <c r="Y5" s="92" t="s">
        <v>159</v>
      </c>
      <c r="Z5" s="92" t="s">
        <v>158</v>
      </c>
      <c r="AA5" s="92" t="s">
        <v>159</v>
      </c>
    </row>
    <row r="6" spans="1:27" s="30" customFormat="1" ht="4.5" customHeight="1">
      <c r="A6" s="31"/>
      <c r="B6" s="128"/>
      <c r="C6" s="90"/>
      <c r="D6" s="90"/>
      <c r="E6" s="90"/>
      <c r="F6" s="90"/>
      <c r="G6" s="90"/>
      <c r="H6" s="90"/>
      <c r="I6" s="136"/>
      <c r="J6" s="136"/>
      <c r="K6" s="90"/>
      <c r="L6" s="90"/>
      <c r="M6" s="90"/>
      <c r="N6" s="90"/>
      <c r="O6" s="100"/>
      <c r="P6" s="10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</row>
    <row r="7" spans="1:27" ht="21.75" customHeight="1">
      <c r="A7" s="61" t="s">
        <v>256</v>
      </c>
      <c r="B7" s="58">
        <v>11</v>
      </c>
      <c r="C7" s="57">
        <v>100</v>
      </c>
      <c r="D7" s="58">
        <v>2</v>
      </c>
      <c r="E7" s="57">
        <v>18.2</v>
      </c>
      <c r="F7" s="58">
        <v>1</v>
      </c>
      <c r="G7" s="57">
        <v>9.1</v>
      </c>
      <c r="H7" s="58">
        <v>0</v>
      </c>
      <c r="I7" s="57">
        <v>0</v>
      </c>
      <c r="J7" s="58">
        <v>0</v>
      </c>
      <c r="K7" s="57">
        <v>0</v>
      </c>
      <c r="L7" s="58">
        <v>0</v>
      </c>
      <c r="M7" s="57">
        <v>0</v>
      </c>
      <c r="N7" s="58">
        <v>0</v>
      </c>
      <c r="O7" s="57">
        <v>0</v>
      </c>
      <c r="P7" s="58">
        <v>0</v>
      </c>
      <c r="Q7" s="57">
        <v>0</v>
      </c>
      <c r="R7" s="58">
        <v>5</v>
      </c>
      <c r="S7" s="57">
        <v>45.5</v>
      </c>
      <c r="T7" s="58">
        <v>0</v>
      </c>
      <c r="U7" s="57">
        <v>0</v>
      </c>
      <c r="V7" s="58">
        <v>2</v>
      </c>
      <c r="W7" s="57">
        <v>18.2</v>
      </c>
      <c r="X7" s="58">
        <v>0</v>
      </c>
      <c r="Y7" s="57">
        <v>0</v>
      </c>
      <c r="Z7" s="58">
        <v>1</v>
      </c>
      <c r="AA7" s="57">
        <v>9.1</v>
      </c>
    </row>
    <row r="8" spans="1:27" ht="21.75" customHeight="1">
      <c r="A8" s="111" t="s">
        <v>46</v>
      </c>
      <c r="B8" s="58">
        <v>9</v>
      </c>
      <c r="C8" s="57">
        <v>100</v>
      </c>
      <c r="D8" s="58">
        <v>1</v>
      </c>
      <c r="E8" s="57">
        <v>11.1</v>
      </c>
      <c r="F8" s="58">
        <v>1</v>
      </c>
      <c r="G8" s="57">
        <v>11.1</v>
      </c>
      <c r="H8" s="58">
        <v>0</v>
      </c>
      <c r="I8" s="57">
        <v>0</v>
      </c>
      <c r="J8" s="58">
        <v>0</v>
      </c>
      <c r="K8" s="57">
        <v>0</v>
      </c>
      <c r="L8" s="58">
        <v>0</v>
      </c>
      <c r="M8" s="57">
        <v>0</v>
      </c>
      <c r="N8" s="58">
        <v>0</v>
      </c>
      <c r="O8" s="57">
        <v>0</v>
      </c>
      <c r="P8" s="58">
        <v>0</v>
      </c>
      <c r="Q8" s="57">
        <v>0</v>
      </c>
      <c r="R8" s="58">
        <v>4</v>
      </c>
      <c r="S8" s="57">
        <v>44.4</v>
      </c>
      <c r="T8" s="58">
        <v>0</v>
      </c>
      <c r="U8" s="57">
        <v>0</v>
      </c>
      <c r="V8" s="58">
        <v>2</v>
      </c>
      <c r="W8" s="57">
        <v>22.2</v>
      </c>
      <c r="X8" s="58">
        <v>0</v>
      </c>
      <c r="Y8" s="57">
        <v>0</v>
      </c>
      <c r="Z8" s="58">
        <v>1</v>
      </c>
      <c r="AA8" s="57">
        <v>11.1</v>
      </c>
    </row>
    <row r="9" spans="1:27" ht="21.75" customHeight="1">
      <c r="A9" s="111" t="s">
        <v>47</v>
      </c>
      <c r="B9" s="58">
        <v>2</v>
      </c>
      <c r="C9" s="57">
        <v>100</v>
      </c>
      <c r="D9" s="58">
        <v>1</v>
      </c>
      <c r="E9" s="57">
        <v>50</v>
      </c>
      <c r="F9" s="58">
        <v>0</v>
      </c>
      <c r="G9" s="57">
        <v>0</v>
      </c>
      <c r="H9" s="58">
        <v>0</v>
      </c>
      <c r="I9" s="57">
        <v>0</v>
      </c>
      <c r="J9" s="58">
        <v>0</v>
      </c>
      <c r="K9" s="57">
        <v>0</v>
      </c>
      <c r="L9" s="58">
        <v>0</v>
      </c>
      <c r="M9" s="57">
        <v>0</v>
      </c>
      <c r="N9" s="58">
        <v>0</v>
      </c>
      <c r="O9" s="57">
        <v>0</v>
      </c>
      <c r="P9" s="58">
        <v>0</v>
      </c>
      <c r="Q9" s="57">
        <v>0</v>
      </c>
      <c r="R9" s="58">
        <v>1</v>
      </c>
      <c r="S9" s="57">
        <v>50</v>
      </c>
      <c r="T9" s="58">
        <v>0</v>
      </c>
      <c r="U9" s="57">
        <v>0</v>
      </c>
      <c r="V9" s="58">
        <v>0</v>
      </c>
      <c r="W9" s="57">
        <v>0</v>
      </c>
      <c r="X9" s="58">
        <v>0</v>
      </c>
      <c r="Y9" s="57">
        <v>0</v>
      </c>
      <c r="Z9" s="58">
        <v>0</v>
      </c>
      <c r="AA9" s="57">
        <v>0</v>
      </c>
    </row>
    <row r="10" spans="1:27" ht="21.75" customHeight="1">
      <c r="A10" s="111" t="s">
        <v>49</v>
      </c>
      <c r="B10" s="58">
        <v>0</v>
      </c>
      <c r="C10" s="57">
        <v>0</v>
      </c>
      <c r="D10" s="58">
        <v>0</v>
      </c>
      <c r="E10" s="57">
        <v>0</v>
      </c>
      <c r="F10" s="58">
        <v>0</v>
      </c>
      <c r="G10" s="57">
        <v>0</v>
      </c>
      <c r="H10" s="58">
        <v>0</v>
      </c>
      <c r="I10" s="57">
        <v>0</v>
      </c>
      <c r="J10" s="58">
        <v>0</v>
      </c>
      <c r="K10" s="57">
        <v>0</v>
      </c>
      <c r="L10" s="58">
        <v>0</v>
      </c>
      <c r="M10" s="57">
        <v>0</v>
      </c>
      <c r="N10" s="58">
        <v>0</v>
      </c>
      <c r="O10" s="57">
        <v>0</v>
      </c>
      <c r="P10" s="58">
        <v>0</v>
      </c>
      <c r="Q10" s="57">
        <v>0</v>
      </c>
      <c r="R10" s="58">
        <v>0</v>
      </c>
      <c r="S10" s="57">
        <v>0</v>
      </c>
      <c r="T10" s="58">
        <v>0</v>
      </c>
      <c r="U10" s="57">
        <v>0</v>
      </c>
      <c r="V10" s="58">
        <v>0</v>
      </c>
      <c r="W10" s="57">
        <v>0</v>
      </c>
      <c r="X10" s="58">
        <v>0</v>
      </c>
      <c r="Y10" s="57">
        <v>0</v>
      </c>
      <c r="Z10" s="58">
        <v>0</v>
      </c>
      <c r="AA10" s="57">
        <v>0</v>
      </c>
    </row>
    <row r="11" spans="1:27" ht="21.75" customHeight="1">
      <c r="A11" s="13"/>
      <c r="B11" s="60"/>
      <c r="C11" s="57"/>
      <c r="D11" s="58"/>
      <c r="E11" s="57"/>
      <c r="F11" s="58"/>
      <c r="G11" s="57"/>
      <c r="H11" s="58"/>
      <c r="I11" s="57"/>
      <c r="J11" s="58"/>
      <c r="K11" s="57"/>
      <c r="L11" s="58"/>
      <c r="M11" s="57"/>
      <c r="N11" s="58"/>
      <c r="O11" s="57"/>
      <c r="P11" s="58"/>
      <c r="Q11" s="57"/>
      <c r="R11" s="58"/>
      <c r="S11" s="57"/>
      <c r="T11" s="58"/>
      <c r="U11" s="57"/>
      <c r="V11" s="58"/>
      <c r="W11" s="57"/>
      <c r="X11" s="58"/>
      <c r="Y11" s="57"/>
      <c r="Z11" s="58"/>
      <c r="AA11" s="57"/>
    </row>
    <row r="12" spans="1:27" ht="21.75" customHeight="1">
      <c r="A12" s="61" t="s">
        <v>299</v>
      </c>
      <c r="B12" s="175">
        <v>11</v>
      </c>
      <c r="C12" s="174">
        <v>100</v>
      </c>
      <c r="D12" s="175">
        <v>2</v>
      </c>
      <c r="E12" s="174">
        <v>18.181818181818183</v>
      </c>
      <c r="F12" s="175">
        <v>1</v>
      </c>
      <c r="G12" s="174">
        <v>9.090909090909092</v>
      </c>
      <c r="H12" s="175">
        <v>0</v>
      </c>
      <c r="I12" s="174">
        <v>0</v>
      </c>
      <c r="J12" s="175">
        <v>4</v>
      </c>
      <c r="K12" s="174">
        <v>36.36363636363637</v>
      </c>
      <c r="L12" s="177">
        <v>0</v>
      </c>
      <c r="M12" s="176">
        <v>0</v>
      </c>
      <c r="N12" s="177">
        <v>0</v>
      </c>
      <c r="O12" s="176">
        <v>0</v>
      </c>
      <c r="P12" s="177">
        <v>0</v>
      </c>
      <c r="Q12" s="176">
        <v>0</v>
      </c>
      <c r="R12" s="175">
        <v>3</v>
      </c>
      <c r="S12" s="174">
        <v>27.272727272727273</v>
      </c>
      <c r="T12" s="175">
        <v>1</v>
      </c>
      <c r="U12" s="174">
        <v>9.090909090909092</v>
      </c>
      <c r="V12" s="175">
        <v>0</v>
      </c>
      <c r="W12" s="174">
        <v>0</v>
      </c>
      <c r="X12" s="175">
        <v>0</v>
      </c>
      <c r="Y12" s="174">
        <v>0</v>
      </c>
      <c r="Z12" s="175">
        <v>0</v>
      </c>
      <c r="AA12" s="174">
        <v>0</v>
      </c>
    </row>
    <row r="13" spans="1:27" ht="21.75" customHeight="1">
      <c r="A13" s="111" t="s">
        <v>46</v>
      </c>
      <c r="B13" s="175">
        <v>7</v>
      </c>
      <c r="C13" s="174">
        <v>100</v>
      </c>
      <c r="D13" s="175">
        <v>1</v>
      </c>
      <c r="E13" s="174">
        <v>14.285714285714286</v>
      </c>
      <c r="F13" s="175">
        <v>1</v>
      </c>
      <c r="G13" s="174">
        <v>14.285714285714286</v>
      </c>
      <c r="H13" s="175">
        <v>0</v>
      </c>
      <c r="I13" s="174">
        <v>0</v>
      </c>
      <c r="J13" s="175">
        <v>2</v>
      </c>
      <c r="K13" s="174">
        <v>28.571428571428573</v>
      </c>
      <c r="L13" s="177">
        <v>0</v>
      </c>
      <c r="M13" s="176">
        <v>0</v>
      </c>
      <c r="N13" s="177">
        <v>0</v>
      </c>
      <c r="O13" s="176">
        <v>0</v>
      </c>
      <c r="P13" s="177">
        <v>0</v>
      </c>
      <c r="Q13" s="176">
        <v>0</v>
      </c>
      <c r="R13" s="175">
        <v>2</v>
      </c>
      <c r="S13" s="174">
        <v>28.571428571428573</v>
      </c>
      <c r="T13" s="175">
        <v>1</v>
      </c>
      <c r="U13" s="174">
        <v>14.285714285714286</v>
      </c>
      <c r="V13" s="175">
        <v>0</v>
      </c>
      <c r="W13" s="174">
        <v>0</v>
      </c>
      <c r="X13" s="175">
        <v>0</v>
      </c>
      <c r="Y13" s="174">
        <v>0</v>
      </c>
      <c r="Z13" s="175">
        <v>0</v>
      </c>
      <c r="AA13" s="174">
        <v>0</v>
      </c>
    </row>
    <row r="14" spans="1:27" ht="21.75" customHeight="1">
      <c r="A14" s="111" t="s">
        <v>47</v>
      </c>
      <c r="B14" s="175">
        <v>4</v>
      </c>
      <c r="C14" s="174">
        <v>100</v>
      </c>
      <c r="D14" s="175">
        <v>1</v>
      </c>
      <c r="E14" s="174">
        <v>25</v>
      </c>
      <c r="F14" s="175">
        <v>0</v>
      </c>
      <c r="G14" s="174">
        <v>0</v>
      </c>
      <c r="H14" s="175">
        <v>0</v>
      </c>
      <c r="I14" s="174">
        <v>0</v>
      </c>
      <c r="J14" s="175">
        <v>2</v>
      </c>
      <c r="K14" s="174">
        <v>50</v>
      </c>
      <c r="L14" s="177">
        <v>0</v>
      </c>
      <c r="M14" s="176">
        <v>0</v>
      </c>
      <c r="N14" s="177">
        <v>0</v>
      </c>
      <c r="O14" s="176">
        <v>0</v>
      </c>
      <c r="P14" s="177">
        <v>0</v>
      </c>
      <c r="Q14" s="176">
        <v>0</v>
      </c>
      <c r="R14" s="175">
        <v>1</v>
      </c>
      <c r="S14" s="174">
        <v>25</v>
      </c>
      <c r="T14" s="175">
        <v>0</v>
      </c>
      <c r="U14" s="174">
        <v>0</v>
      </c>
      <c r="V14" s="175">
        <v>0</v>
      </c>
      <c r="W14" s="174">
        <v>0</v>
      </c>
      <c r="X14" s="175">
        <v>0</v>
      </c>
      <c r="Y14" s="174">
        <v>0</v>
      </c>
      <c r="Z14" s="175">
        <v>0</v>
      </c>
      <c r="AA14" s="174">
        <v>0</v>
      </c>
    </row>
    <row r="15" spans="1:27" ht="21.75" customHeight="1">
      <c r="A15" s="111" t="s">
        <v>49</v>
      </c>
      <c r="B15" s="208">
        <v>0</v>
      </c>
      <c r="C15" s="209">
        <v>0</v>
      </c>
      <c r="D15" s="208">
        <v>0</v>
      </c>
      <c r="E15" s="209">
        <v>0</v>
      </c>
      <c r="F15" s="208">
        <v>0</v>
      </c>
      <c r="G15" s="209">
        <v>0</v>
      </c>
      <c r="H15" s="208">
        <v>0</v>
      </c>
      <c r="I15" s="209">
        <v>0</v>
      </c>
      <c r="J15" s="208">
        <v>0</v>
      </c>
      <c r="K15" s="209">
        <v>0</v>
      </c>
      <c r="L15" s="210">
        <v>0</v>
      </c>
      <c r="M15" s="211">
        <v>0</v>
      </c>
      <c r="N15" s="210">
        <v>0</v>
      </c>
      <c r="O15" s="211">
        <v>0</v>
      </c>
      <c r="P15" s="210">
        <v>0</v>
      </c>
      <c r="Q15" s="211">
        <v>0</v>
      </c>
      <c r="R15" s="208">
        <v>0</v>
      </c>
      <c r="S15" s="209">
        <v>0</v>
      </c>
      <c r="T15" s="208">
        <v>0</v>
      </c>
      <c r="U15" s="209">
        <v>0</v>
      </c>
      <c r="V15" s="208">
        <v>0</v>
      </c>
      <c r="W15" s="209">
        <v>0</v>
      </c>
      <c r="X15" s="208">
        <v>0</v>
      </c>
      <c r="Y15" s="209">
        <v>0</v>
      </c>
      <c r="Z15" s="208">
        <v>0</v>
      </c>
      <c r="AA15" s="209">
        <v>0</v>
      </c>
    </row>
    <row r="16" spans="1:2" ht="21.75" customHeight="1">
      <c r="A16" s="164"/>
      <c r="B16" s="149"/>
    </row>
    <row r="17" spans="1:27" ht="21.75" customHeight="1">
      <c r="A17" s="61" t="s">
        <v>306</v>
      </c>
      <c r="B17" s="175">
        <v>7</v>
      </c>
      <c r="C17" s="174">
        <v>100</v>
      </c>
      <c r="D17" s="175">
        <v>2</v>
      </c>
      <c r="E17" s="174">
        <v>28.571428571428573</v>
      </c>
      <c r="F17" s="175">
        <v>0</v>
      </c>
      <c r="G17" s="174">
        <v>0</v>
      </c>
      <c r="H17" s="175">
        <v>0</v>
      </c>
      <c r="I17" s="174">
        <v>0</v>
      </c>
      <c r="J17" s="175">
        <v>0</v>
      </c>
      <c r="K17" s="174">
        <v>0</v>
      </c>
      <c r="L17" s="177">
        <v>0</v>
      </c>
      <c r="M17" s="176">
        <v>0</v>
      </c>
      <c r="N17" s="177">
        <v>0</v>
      </c>
      <c r="O17" s="176">
        <v>0</v>
      </c>
      <c r="P17" s="177">
        <v>0</v>
      </c>
      <c r="Q17" s="176">
        <v>0</v>
      </c>
      <c r="R17" s="175">
        <v>4</v>
      </c>
      <c r="S17" s="174">
        <v>57.142857142857146</v>
      </c>
      <c r="T17" s="175">
        <v>0</v>
      </c>
      <c r="U17" s="174">
        <v>0</v>
      </c>
      <c r="V17" s="175">
        <v>0</v>
      </c>
      <c r="W17" s="174">
        <v>0</v>
      </c>
      <c r="X17" s="175">
        <v>0</v>
      </c>
      <c r="Y17" s="174">
        <v>0</v>
      </c>
      <c r="Z17" s="175">
        <v>1</v>
      </c>
      <c r="AA17" s="174">
        <v>14.285714285714286</v>
      </c>
    </row>
    <row r="18" spans="1:27" ht="21.75" customHeight="1">
      <c r="A18" s="111" t="s">
        <v>46</v>
      </c>
      <c r="B18" s="175">
        <v>6</v>
      </c>
      <c r="C18" s="174">
        <v>100</v>
      </c>
      <c r="D18" s="175">
        <v>2</v>
      </c>
      <c r="E18" s="174">
        <v>33.3</v>
      </c>
      <c r="F18" s="175">
        <v>0</v>
      </c>
      <c r="G18" s="174">
        <v>0</v>
      </c>
      <c r="H18" s="175">
        <v>0</v>
      </c>
      <c r="I18" s="174">
        <v>0</v>
      </c>
      <c r="J18" s="175">
        <v>0</v>
      </c>
      <c r="K18" s="174">
        <v>0</v>
      </c>
      <c r="L18" s="177">
        <v>0</v>
      </c>
      <c r="M18" s="176">
        <v>0</v>
      </c>
      <c r="N18" s="177">
        <v>0</v>
      </c>
      <c r="O18" s="176">
        <v>0</v>
      </c>
      <c r="P18" s="177">
        <v>0</v>
      </c>
      <c r="Q18" s="176">
        <v>0</v>
      </c>
      <c r="R18" s="175">
        <v>4</v>
      </c>
      <c r="S18" s="174">
        <v>66.7</v>
      </c>
      <c r="T18" s="175">
        <v>0</v>
      </c>
      <c r="U18" s="174">
        <v>0</v>
      </c>
      <c r="V18" s="175">
        <v>0</v>
      </c>
      <c r="W18" s="174">
        <v>0</v>
      </c>
      <c r="X18" s="175">
        <v>0</v>
      </c>
      <c r="Y18" s="174">
        <v>0</v>
      </c>
      <c r="Z18" s="175">
        <v>0</v>
      </c>
      <c r="AA18" s="174">
        <v>0</v>
      </c>
    </row>
    <row r="19" spans="1:27" ht="21.75" customHeight="1">
      <c r="A19" s="111" t="s">
        <v>47</v>
      </c>
      <c r="B19" s="175">
        <v>1</v>
      </c>
      <c r="C19" s="174">
        <v>100</v>
      </c>
      <c r="D19" s="175">
        <v>0</v>
      </c>
      <c r="E19" s="174">
        <v>0</v>
      </c>
      <c r="F19" s="175">
        <v>0</v>
      </c>
      <c r="G19" s="174">
        <v>0</v>
      </c>
      <c r="H19" s="175">
        <v>0</v>
      </c>
      <c r="I19" s="174">
        <v>0</v>
      </c>
      <c r="J19" s="175">
        <v>0</v>
      </c>
      <c r="K19" s="174">
        <v>0</v>
      </c>
      <c r="L19" s="177">
        <v>0</v>
      </c>
      <c r="M19" s="176">
        <v>0</v>
      </c>
      <c r="N19" s="177">
        <v>0</v>
      </c>
      <c r="O19" s="176">
        <v>0</v>
      </c>
      <c r="P19" s="177">
        <v>0</v>
      </c>
      <c r="Q19" s="176">
        <v>0</v>
      </c>
      <c r="R19" s="175">
        <v>0</v>
      </c>
      <c r="S19" s="174">
        <v>0</v>
      </c>
      <c r="T19" s="175">
        <v>0</v>
      </c>
      <c r="U19" s="174">
        <v>0</v>
      </c>
      <c r="V19" s="175">
        <v>0</v>
      </c>
      <c r="W19" s="174">
        <v>0</v>
      </c>
      <c r="X19" s="175">
        <v>0</v>
      </c>
      <c r="Y19" s="174">
        <v>0</v>
      </c>
      <c r="Z19" s="175">
        <v>1</v>
      </c>
      <c r="AA19" s="174">
        <v>100</v>
      </c>
    </row>
    <row r="20" spans="1:27" ht="21.75" customHeight="1">
      <c r="A20" s="111" t="s">
        <v>49</v>
      </c>
      <c r="B20" s="210">
        <v>0</v>
      </c>
      <c r="C20" s="211">
        <v>0</v>
      </c>
      <c r="D20" s="210">
        <v>0</v>
      </c>
      <c r="E20" s="211">
        <v>0</v>
      </c>
      <c r="F20" s="210">
        <v>0</v>
      </c>
      <c r="G20" s="211">
        <v>0</v>
      </c>
      <c r="H20" s="210">
        <v>0</v>
      </c>
      <c r="I20" s="211">
        <v>0</v>
      </c>
      <c r="J20" s="210">
        <v>0</v>
      </c>
      <c r="K20" s="211">
        <v>0</v>
      </c>
      <c r="L20" s="210">
        <v>0</v>
      </c>
      <c r="M20" s="211">
        <v>0</v>
      </c>
      <c r="N20" s="210">
        <v>0</v>
      </c>
      <c r="O20" s="211">
        <v>0</v>
      </c>
      <c r="P20" s="210">
        <v>0</v>
      </c>
      <c r="Q20" s="211">
        <v>0</v>
      </c>
      <c r="R20" s="210">
        <v>0</v>
      </c>
      <c r="S20" s="211">
        <v>0</v>
      </c>
      <c r="T20" s="210">
        <v>0</v>
      </c>
      <c r="U20" s="211">
        <v>0</v>
      </c>
      <c r="V20" s="210">
        <v>0</v>
      </c>
      <c r="W20" s="211">
        <v>0</v>
      </c>
      <c r="X20" s="210">
        <v>0</v>
      </c>
      <c r="Y20" s="211">
        <v>0</v>
      </c>
      <c r="Z20" s="210">
        <v>0</v>
      </c>
      <c r="AA20" s="211">
        <v>0</v>
      </c>
    </row>
    <row r="21" spans="1:27" ht="21.75" customHeight="1">
      <c r="A21" s="183"/>
      <c r="B21" s="30"/>
      <c r="C21" s="30"/>
      <c r="D21" s="30"/>
      <c r="E21" s="30"/>
      <c r="F21" s="30"/>
      <c r="G21" s="30"/>
      <c r="H21" s="30"/>
      <c r="I21" s="30"/>
      <c r="J21" s="30"/>
      <c r="K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1:27" ht="21.75" customHeight="1">
      <c r="A22" s="61" t="s">
        <v>325</v>
      </c>
      <c r="B22" s="175">
        <v>13</v>
      </c>
      <c r="C22" s="174">
        <v>100</v>
      </c>
      <c r="D22" s="175">
        <v>3</v>
      </c>
      <c r="E22" s="174">
        <f>(D22/B22)*100</f>
        <v>23.076923076923077</v>
      </c>
      <c r="F22" s="175">
        <v>1</v>
      </c>
      <c r="G22" s="174">
        <f>(F22/B22)*100</f>
        <v>7.6923076923076925</v>
      </c>
      <c r="H22" s="175">
        <v>0</v>
      </c>
      <c r="I22" s="174">
        <v>0</v>
      </c>
      <c r="J22" s="175">
        <v>2</v>
      </c>
      <c r="K22" s="174">
        <f>(J22/B22)*100</f>
        <v>15.384615384615385</v>
      </c>
      <c r="L22" s="177">
        <v>0</v>
      </c>
      <c r="M22" s="176">
        <v>0</v>
      </c>
      <c r="N22" s="177">
        <v>0</v>
      </c>
      <c r="O22" s="176">
        <v>0</v>
      </c>
      <c r="P22" s="177">
        <v>0</v>
      </c>
      <c r="Q22" s="176">
        <v>0</v>
      </c>
      <c r="R22" s="175">
        <v>6</v>
      </c>
      <c r="S22" s="174">
        <f>(R22/B22)*100</f>
        <v>46.15384615384615</v>
      </c>
      <c r="T22" s="175">
        <v>0</v>
      </c>
      <c r="U22" s="174">
        <v>0</v>
      </c>
      <c r="V22" s="175">
        <v>0</v>
      </c>
      <c r="W22" s="174">
        <v>0</v>
      </c>
      <c r="X22" s="175">
        <v>0</v>
      </c>
      <c r="Y22" s="174">
        <v>0</v>
      </c>
      <c r="Z22" s="175">
        <v>1</v>
      </c>
      <c r="AA22" s="174">
        <f>(Z22/B22)*100</f>
        <v>7.6923076923076925</v>
      </c>
    </row>
    <row r="23" spans="1:27" ht="21.75" customHeight="1">
      <c r="A23" s="111" t="s">
        <v>46</v>
      </c>
      <c r="B23" s="175">
        <v>11</v>
      </c>
      <c r="C23" s="174">
        <v>100</v>
      </c>
      <c r="D23" s="175">
        <v>2</v>
      </c>
      <c r="E23" s="174">
        <f>(D23/B23)*100</f>
        <v>18.181818181818183</v>
      </c>
      <c r="F23" s="175">
        <v>1</v>
      </c>
      <c r="G23" s="174">
        <f>(F23/B23)*100</f>
        <v>9.090909090909092</v>
      </c>
      <c r="H23" s="175">
        <v>0</v>
      </c>
      <c r="I23" s="174">
        <v>0</v>
      </c>
      <c r="J23" s="175">
        <v>1</v>
      </c>
      <c r="K23" s="174">
        <f>(J23/B23)*100</f>
        <v>9.090909090909092</v>
      </c>
      <c r="L23" s="177">
        <v>0</v>
      </c>
      <c r="M23" s="176">
        <v>0</v>
      </c>
      <c r="N23" s="177">
        <v>0</v>
      </c>
      <c r="O23" s="176">
        <v>0</v>
      </c>
      <c r="P23" s="177">
        <v>0</v>
      </c>
      <c r="Q23" s="176">
        <v>0</v>
      </c>
      <c r="R23" s="175">
        <v>6</v>
      </c>
      <c r="S23" s="174">
        <f>(R23/B23)*100</f>
        <v>54.54545454545454</v>
      </c>
      <c r="T23" s="175">
        <v>0</v>
      </c>
      <c r="U23" s="174">
        <v>0</v>
      </c>
      <c r="V23" s="175">
        <v>0</v>
      </c>
      <c r="W23" s="174">
        <v>0</v>
      </c>
      <c r="X23" s="175">
        <v>0</v>
      </c>
      <c r="Y23" s="174">
        <v>0</v>
      </c>
      <c r="Z23" s="175">
        <v>1</v>
      </c>
      <c r="AA23" s="174">
        <f>(Z23/B23)*100</f>
        <v>9.090909090909092</v>
      </c>
    </row>
    <row r="24" spans="1:27" ht="21.75" customHeight="1">
      <c r="A24" s="111" t="s">
        <v>47</v>
      </c>
      <c r="B24" s="175">
        <v>2</v>
      </c>
      <c r="C24" s="174">
        <v>100</v>
      </c>
      <c r="D24" s="175">
        <v>1</v>
      </c>
      <c r="E24" s="174">
        <f>(D24/B24)*100</f>
        <v>50</v>
      </c>
      <c r="F24" s="175">
        <v>0</v>
      </c>
      <c r="G24" s="174">
        <v>0</v>
      </c>
      <c r="H24" s="175">
        <v>0</v>
      </c>
      <c r="I24" s="174">
        <v>0</v>
      </c>
      <c r="J24" s="175">
        <v>1</v>
      </c>
      <c r="K24" s="174">
        <f>(J24/B24)*100</f>
        <v>50</v>
      </c>
      <c r="L24" s="177">
        <v>0</v>
      </c>
      <c r="M24" s="176">
        <v>0</v>
      </c>
      <c r="N24" s="177">
        <v>0</v>
      </c>
      <c r="O24" s="176">
        <v>0</v>
      </c>
      <c r="P24" s="177">
        <v>0</v>
      </c>
      <c r="Q24" s="176">
        <v>0</v>
      </c>
      <c r="R24" s="175">
        <v>0</v>
      </c>
      <c r="S24" s="174">
        <v>0</v>
      </c>
      <c r="T24" s="175">
        <v>0</v>
      </c>
      <c r="U24" s="174">
        <v>0</v>
      </c>
      <c r="V24" s="175">
        <v>0</v>
      </c>
      <c r="W24" s="174">
        <v>0</v>
      </c>
      <c r="X24" s="175">
        <v>0</v>
      </c>
      <c r="Y24" s="174">
        <v>0</v>
      </c>
      <c r="Z24" s="175">
        <v>0</v>
      </c>
      <c r="AA24" s="174">
        <f>(Z24/B24)*100</f>
        <v>0</v>
      </c>
    </row>
    <row r="25" spans="1:27" ht="21.75" customHeight="1">
      <c r="A25" s="111" t="s">
        <v>49</v>
      </c>
      <c r="B25" s="210">
        <v>0</v>
      </c>
      <c r="C25" s="211">
        <v>0</v>
      </c>
      <c r="D25" s="210">
        <v>0</v>
      </c>
      <c r="E25" s="211">
        <v>0</v>
      </c>
      <c r="F25" s="210">
        <v>0</v>
      </c>
      <c r="G25" s="211">
        <v>0</v>
      </c>
      <c r="H25" s="210">
        <v>0</v>
      </c>
      <c r="I25" s="211">
        <v>0</v>
      </c>
      <c r="J25" s="210">
        <v>0</v>
      </c>
      <c r="K25" s="211">
        <v>0</v>
      </c>
      <c r="L25" s="210">
        <v>0</v>
      </c>
      <c r="M25" s="211">
        <v>0</v>
      </c>
      <c r="N25" s="210">
        <v>0</v>
      </c>
      <c r="O25" s="211">
        <v>0</v>
      </c>
      <c r="P25" s="210">
        <v>0</v>
      </c>
      <c r="Q25" s="211">
        <v>0</v>
      </c>
      <c r="R25" s="210">
        <v>0</v>
      </c>
      <c r="S25" s="211">
        <v>0</v>
      </c>
      <c r="T25" s="210">
        <v>0</v>
      </c>
      <c r="U25" s="211">
        <v>0</v>
      </c>
      <c r="V25" s="210">
        <v>0</v>
      </c>
      <c r="W25" s="211">
        <v>0</v>
      </c>
      <c r="X25" s="210">
        <v>0</v>
      </c>
      <c r="Y25" s="211">
        <v>0</v>
      </c>
      <c r="Z25" s="210">
        <v>0</v>
      </c>
      <c r="AA25" s="211">
        <v>0</v>
      </c>
    </row>
    <row r="26" spans="1:27" ht="21.75" customHeight="1">
      <c r="A26" s="18"/>
      <c r="B26" s="216"/>
      <c r="C26" s="215"/>
      <c r="D26" s="215"/>
      <c r="E26" s="215"/>
      <c r="F26" s="215"/>
      <c r="G26" s="215"/>
      <c r="H26" s="215"/>
      <c r="I26" s="215"/>
      <c r="J26" s="215"/>
      <c r="K26" s="215"/>
      <c r="L26" s="18"/>
      <c r="M26" s="18"/>
      <c r="N26" s="18"/>
      <c r="O26" s="18"/>
      <c r="P26" s="18"/>
      <c r="Q26" s="18"/>
      <c r="R26" s="215"/>
      <c r="S26" s="215"/>
      <c r="T26" s="215"/>
      <c r="U26" s="215"/>
      <c r="V26" s="215"/>
      <c r="W26" s="215"/>
      <c r="X26" s="215"/>
      <c r="Y26" s="215"/>
      <c r="Z26" s="215"/>
      <c r="AA26" s="215"/>
    </row>
    <row r="27" spans="1:27" ht="21.75" customHeight="1">
      <c r="A27" s="61" t="s">
        <v>361</v>
      </c>
      <c r="B27" s="175">
        <v>5</v>
      </c>
      <c r="C27" s="174">
        <v>100</v>
      </c>
      <c r="D27" s="175">
        <v>1</v>
      </c>
      <c r="E27" s="174">
        <f>(D27/B27)*100</f>
        <v>20</v>
      </c>
      <c r="F27" s="175">
        <v>1</v>
      </c>
      <c r="G27" s="174">
        <f>(F27/B27)*100</f>
        <v>20</v>
      </c>
      <c r="H27" s="175">
        <v>1</v>
      </c>
      <c r="I27" s="174">
        <f>H27/B27*100</f>
        <v>20</v>
      </c>
      <c r="J27" s="175">
        <v>0</v>
      </c>
      <c r="K27" s="174">
        <f>(J27/B27)*100</f>
        <v>0</v>
      </c>
      <c r="L27" s="177">
        <v>0</v>
      </c>
      <c r="M27" s="176">
        <v>0</v>
      </c>
      <c r="N27" s="177">
        <v>0</v>
      </c>
      <c r="O27" s="176">
        <v>0</v>
      </c>
      <c r="P27" s="177">
        <v>0</v>
      </c>
      <c r="Q27" s="176">
        <v>0</v>
      </c>
      <c r="R27" s="175">
        <v>2</v>
      </c>
      <c r="S27" s="174">
        <f>(R27/B27)*100</f>
        <v>40</v>
      </c>
      <c r="T27" s="175">
        <v>0</v>
      </c>
      <c r="U27" s="174">
        <v>0</v>
      </c>
      <c r="V27" s="175">
        <v>0</v>
      </c>
      <c r="W27" s="174">
        <v>0</v>
      </c>
      <c r="X27" s="175">
        <v>0</v>
      </c>
      <c r="Y27" s="174">
        <v>0</v>
      </c>
      <c r="Z27" s="175">
        <v>0</v>
      </c>
      <c r="AA27" s="174">
        <f>(Z27/B27)*100</f>
        <v>0</v>
      </c>
    </row>
    <row r="28" spans="1:27" ht="21.75" customHeight="1">
      <c r="A28" s="111" t="s">
        <v>46</v>
      </c>
      <c r="B28" s="175">
        <v>4</v>
      </c>
      <c r="C28" s="174">
        <v>100</v>
      </c>
      <c r="D28" s="175">
        <v>0</v>
      </c>
      <c r="E28" s="174">
        <f>(D28/B28)*100</f>
        <v>0</v>
      </c>
      <c r="F28" s="175">
        <v>1</v>
      </c>
      <c r="G28" s="174">
        <f>(F28/B28)*100</f>
        <v>25</v>
      </c>
      <c r="H28" s="175">
        <v>1</v>
      </c>
      <c r="I28" s="174">
        <f>H28/B28*100</f>
        <v>25</v>
      </c>
      <c r="J28" s="175">
        <v>0</v>
      </c>
      <c r="K28" s="174">
        <f>(J28/B28)*100</f>
        <v>0</v>
      </c>
      <c r="L28" s="177">
        <v>0</v>
      </c>
      <c r="M28" s="176">
        <v>0</v>
      </c>
      <c r="N28" s="177">
        <v>0</v>
      </c>
      <c r="O28" s="176">
        <v>0</v>
      </c>
      <c r="P28" s="177">
        <v>0</v>
      </c>
      <c r="Q28" s="176">
        <v>0</v>
      </c>
      <c r="R28" s="175">
        <v>2</v>
      </c>
      <c r="S28" s="174">
        <f>(R28/B28)*100</f>
        <v>50</v>
      </c>
      <c r="T28" s="175">
        <v>0</v>
      </c>
      <c r="U28" s="174">
        <v>0</v>
      </c>
      <c r="V28" s="175">
        <v>0</v>
      </c>
      <c r="W28" s="174">
        <v>0</v>
      </c>
      <c r="X28" s="175">
        <v>0</v>
      </c>
      <c r="Y28" s="174">
        <v>0</v>
      </c>
      <c r="Z28" s="175">
        <v>0</v>
      </c>
      <c r="AA28" s="174">
        <f>(Z28/B28)*100</f>
        <v>0</v>
      </c>
    </row>
    <row r="29" spans="1:27" ht="21.75" customHeight="1">
      <c r="A29" s="111" t="s">
        <v>47</v>
      </c>
      <c r="B29" s="175">
        <v>1</v>
      </c>
      <c r="C29" s="174">
        <v>100</v>
      </c>
      <c r="D29" s="175">
        <v>1</v>
      </c>
      <c r="E29" s="174">
        <f>(D29/B29)*100</f>
        <v>100</v>
      </c>
      <c r="F29" s="175">
        <v>0</v>
      </c>
      <c r="G29" s="174">
        <v>0</v>
      </c>
      <c r="H29" s="175">
        <v>0</v>
      </c>
      <c r="I29" s="174">
        <v>0</v>
      </c>
      <c r="J29" s="175">
        <v>0</v>
      </c>
      <c r="K29" s="174">
        <f>(J29/B29)*100</f>
        <v>0</v>
      </c>
      <c r="L29" s="177">
        <v>0</v>
      </c>
      <c r="M29" s="176">
        <v>0</v>
      </c>
      <c r="N29" s="177">
        <v>0</v>
      </c>
      <c r="O29" s="176">
        <v>0</v>
      </c>
      <c r="P29" s="177">
        <v>0</v>
      </c>
      <c r="Q29" s="176">
        <v>0</v>
      </c>
      <c r="R29" s="175">
        <v>0</v>
      </c>
      <c r="S29" s="174">
        <v>0</v>
      </c>
      <c r="T29" s="175">
        <v>0</v>
      </c>
      <c r="U29" s="174">
        <v>0</v>
      </c>
      <c r="V29" s="175">
        <v>0</v>
      </c>
      <c r="W29" s="174">
        <v>0</v>
      </c>
      <c r="X29" s="175">
        <v>0</v>
      </c>
      <c r="Y29" s="174">
        <v>0</v>
      </c>
      <c r="Z29" s="175">
        <v>0</v>
      </c>
      <c r="AA29" s="174">
        <f>(Z29/B29)*100</f>
        <v>0</v>
      </c>
    </row>
    <row r="30" spans="1:27" ht="21.75" customHeight="1">
      <c r="A30" s="112" t="s">
        <v>49</v>
      </c>
      <c r="B30" s="186">
        <v>0</v>
      </c>
      <c r="C30" s="187">
        <v>0</v>
      </c>
      <c r="D30" s="186">
        <v>0</v>
      </c>
      <c r="E30" s="187">
        <v>0</v>
      </c>
      <c r="F30" s="186">
        <v>0</v>
      </c>
      <c r="G30" s="187">
        <v>0</v>
      </c>
      <c r="H30" s="186">
        <v>0</v>
      </c>
      <c r="I30" s="187">
        <v>0</v>
      </c>
      <c r="J30" s="186">
        <v>0</v>
      </c>
      <c r="K30" s="187">
        <v>0</v>
      </c>
      <c r="L30" s="186">
        <v>0</v>
      </c>
      <c r="M30" s="187">
        <v>0</v>
      </c>
      <c r="N30" s="186">
        <v>0</v>
      </c>
      <c r="O30" s="187">
        <v>0</v>
      </c>
      <c r="P30" s="186">
        <v>0</v>
      </c>
      <c r="Q30" s="187">
        <v>0</v>
      </c>
      <c r="R30" s="186">
        <v>0</v>
      </c>
      <c r="S30" s="187">
        <v>0</v>
      </c>
      <c r="T30" s="186">
        <v>0</v>
      </c>
      <c r="U30" s="187">
        <v>0</v>
      </c>
      <c r="V30" s="186">
        <v>0</v>
      </c>
      <c r="W30" s="187">
        <v>0</v>
      </c>
      <c r="X30" s="186">
        <v>0</v>
      </c>
      <c r="Y30" s="187">
        <v>0</v>
      </c>
      <c r="Z30" s="186">
        <v>0</v>
      </c>
      <c r="AA30" s="187">
        <v>0</v>
      </c>
    </row>
    <row r="31" ht="16.5" customHeight="1"/>
    <row r="32" spans="1:27" ht="15">
      <c r="A32" s="167"/>
      <c r="B32" s="177"/>
      <c r="C32" s="176"/>
      <c r="D32" s="177"/>
      <c r="E32" s="176"/>
      <c r="F32" s="177"/>
      <c r="G32" s="176"/>
      <c r="H32" s="177"/>
      <c r="I32" s="176"/>
      <c r="J32" s="177"/>
      <c r="K32" s="176"/>
      <c r="L32" s="177"/>
      <c r="M32" s="176"/>
      <c r="N32" s="177"/>
      <c r="O32" s="176"/>
      <c r="P32" s="177"/>
      <c r="Q32" s="176"/>
      <c r="R32" s="177"/>
      <c r="S32" s="176"/>
      <c r="T32" s="177"/>
      <c r="U32" s="176"/>
      <c r="V32" s="177"/>
      <c r="W32" s="176"/>
      <c r="X32" s="177"/>
      <c r="Y32" s="176"/>
      <c r="Z32" s="177"/>
      <c r="AA32" s="176"/>
    </row>
    <row r="33" spans="1:27" ht="15">
      <c r="A33" s="164"/>
      <c r="B33" s="177"/>
      <c r="C33" s="176"/>
      <c r="D33" s="177"/>
      <c r="E33" s="176"/>
      <c r="F33" s="177"/>
      <c r="G33" s="176"/>
      <c r="H33" s="177"/>
      <c r="I33" s="176"/>
      <c r="J33" s="177"/>
      <c r="K33" s="176"/>
      <c r="L33" s="177"/>
      <c r="M33" s="176"/>
      <c r="N33" s="177"/>
      <c r="O33" s="176"/>
      <c r="P33" s="177"/>
      <c r="Q33" s="176"/>
      <c r="R33" s="177"/>
      <c r="S33" s="176"/>
      <c r="T33" s="177"/>
      <c r="U33" s="176"/>
      <c r="V33" s="177"/>
      <c r="W33" s="176"/>
      <c r="X33" s="177"/>
      <c r="Y33" s="176"/>
      <c r="Z33" s="177"/>
      <c r="AA33" s="176"/>
    </row>
    <row r="34" spans="1:27" ht="15">
      <c r="A34" s="164"/>
      <c r="B34" s="177"/>
      <c r="C34" s="176"/>
      <c r="D34" s="177"/>
      <c r="E34" s="176"/>
      <c r="F34" s="177"/>
      <c r="G34" s="176"/>
      <c r="H34" s="177"/>
      <c r="I34" s="176"/>
      <c r="J34" s="177"/>
      <c r="K34" s="176"/>
      <c r="L34" s="177"/>
      <c r="M34" s="176"/>
      <c r="N34" s="177"/>
      <c r="O34" s="176"/>
      <c r="P34" s="177"/>
      <c r="Q34" s="176"/>
      <c r="R34" s="177"/>
      <c r="S34" s="176"/>
      <c r="T34" s="177"/>
      <c r="U34" s="176"/>
      <c r="V34" s="177"/>
      <c r="W34" s="176"/>
      <c r="X34" s="177"/>
      <c r="Y34" s="176"/>
      <c r="Z34" s="177"/>
      <c r="AA34" s="176"/>
    </row>
    <row r="35" spans="1:27" ht="15">
      <c r="A35" s="164"/>
      <c r="B35" s="177"/>
      <c r="C35" s="176"/>
      <c r="D35" s="177"/>
      <c r="E35" s="176"/>
      <c r="F35" s="177"/>
      <c r="G35" s="176"/>
      <c r="H35" s="177"/>
      <c r="I35" s="176"/>
      <c r="J35" s="177"/>
      <c r="K35" s="176"/>
      <c r="L35" s="177"/>
      <c r="M35" s="176"/>
      <c r="N35" s="177"/>
      <c r="O35" s="176"/>
      <c r="P35" s="177"/>
      <c r="Q35" s="176"/>
      <c r="R35" s="177"/>
      <c r="S35" s="176"/>
      <c r="T35" s="177"/>
      <c r="U35" s="176"/>
      <c r="V35" s="177"/>
      <c r="W35" s="176"/>
      <c r="X35" s="177"/>
      <c r="Y35" s="176"/>
      <c r="Z35" s="177"/>
      <c r="AA35" s="176"/>
    </row>
    <row r="36" spans="2:18" ht="15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R36" s="177"/>
    </row>
    <row r="37" spans="2:14" ht="15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</row>
    <row r="38" spans="2:14" ht="15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</row>
    <row r="39" spans="2:14" ht="15"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</row>
    <row r="41" spans="1:27" ht="15">
      <c r="A41" s="250" t="str">
        <f>"- "&amp;Sheet1!D6&amp;" -"</f>
        <v>- 34 -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73" t="str">
        <f>"- "&amp;Sheet1!E6&amp;" -"</f>
        <v>- 35 -</v>
      </c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</row>
  </sheetData>
  <sheetProtection/>
  <mergeCells count="20">
    <mergeCell ref="A41:M41"/>
    <mergeCell ref="N41:AA41"/>
    <mergeCell ref="L4:M4"/>
    <mergeCell ref="N4:O4"/>
    <mergeCell ref="P4:Q4"/>
    <mergeCell ref="R4:S4"/>
    <mergeCell ref="T4:U4"/>
    <mergeCell ref="V4:W4"/>
    <mergeCell ref="D4:E4"/>
    <mergeCell ref="F4:G4"/>
    <mergeCell ref="A1:M1"/>
    <mergeCell ref="N1:AA1"/>
    <mergeCell ref="A2:M2"/>
    <mergeCell ref="A3:W3"/>
    <mergeCell ref="X4:Y4"/>
    <mergeCell ref="Z4:AA4"/>
    <mergeCell ref="H4:I4"/>
    <mergeCell ref="J4:K4"/>
    <mergeCell ref="A4:A5"/>
    <mergeCell ref="B4:C4"/>
  </mergeCells>
  <printOptions/>
  <pageMargins left="0.6299212598425197" right="0.3937007874015748" top="0.5882352941176471" bottom="0.012254901960784314" header="0.5118110236220472" footer="0.70866141732283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1"/>
  <sheetViews>
    <sheetView view="pageBreakPreview" zoomScale="80" zoomScaleNormal="70" zoomScaleSheetLayoutView="80" zoomScalePageLayoutView="70" workbookViewId="0" topLeftCell="A8">
      <selection activeCell="D17" sqref="D17"/>
    </sheetView>
  </sheetViews>
  <sheetFormatPr defaultColWidth="9.00390625" defaultRowHeight="16.5"/>
  <cols>
    <col min="1" max="1" width="20.125" style="16" customWidth="1"/>
    <col min="2" max="11" width="6.875" style="16" customWidth="1"/>
    <col min="12" max="16384" width="9.00390625" style="16" customWidth="1"/>
  </cols>
  <sheetData>
    <row r="1" spans="1:25" s="29" customFormat="1" ht="22.5" customHeight="1">
      <c r="A1" s="229" t="s">
        <v>224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145"/>
      <c r="W1" s="20"/>
      <c r="X1" s="20"/>
      <c r="Y1" s="20"/>
    </row>
    <row r="2" spans="1:21" ht="22.5" customHeight="1">
      <c r="A2" s="229" t="s">
        <v>287</v>
      </c>
      <c r="B2" s="229"/>
      <c r="C2" s="229"/>
      <c r="D2" s="229"/>
      <c r="E2" s="229"/>
      <c r="F2" s="229"/>
      <c r="G2" s="229"/>
      <c r="H2" s="229"/>
      <c r="I2" s="229"/>
      <c r="J2" s="229"/>
      <c r="K2" s="263"/>
      <c r="L2" s="39"/>
      <c r="N2" s="3"/>
      <c r="O2" s="9"/>
      <c r="P2" s="9"/>
      <c r="Q2" s="9"/>
      <c r="R2" s="9"/>
      <c r="S2" s="9"/>
      <c r="T2" s="9"/>
      <c r="U2" s="9"/>
    </row>
    <row r="3" spans="1:21" ht="4.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9"/>
      <c r="P3" s="309"/>
      <c r="Q3" s="309"/>
      <c r="R3" s="309"/>
      <c r="S3" s="309"/>
      <c r="T3" s="309"/>
      <c r="U3" s="309"/>
    </row>
    <row r="4" spans="1:21" s="30" customFormat="1" ht="48.75" customHeight="1">
      <c r="A4" s="310"/>
      <c r="B4" s="266" t="s">
        <v>128</v>
      </c>
      <c r="C4" s="237"/>
      <c r="D4" s="315" t="s">
        <v>181</v>
      </c>
      <c r="E4" s="316"/>
      <c r="F4" s="315" t="s">
        <v>140</v>
      </c>
      <c r="G4" s="316"/>
      <c r="H4" s="315" t="s">
        <v>182</v>
      </c>
      <c r="I4" s="316"/>
      <c r="J4" s="315" t="s">
        <v>183</v>
      </c>
      <c r="K4" s="316"/>
      <c r="L4" s="266" t="s">
        <v>184</v>
      </c>
      <c r="M4" s="237"/>
      <c r="N4" s="315" t="s">
        <v>141</v>
      </c>
      <c r="O4" s="317"/>
      <c r="P4" s="313" t="s">
        <v>28</v>
      </c>
      <c r="Q4" s="314"/>
      <c r="R4" s="266" t="s">
        <v>143</v>
      </c>
      <c r="S4" s="237"/>
      <c r="T4" s="315" t="s">
        <v>134</v>
      </c>
      <c r="U4" s="316"/>
    </row>
    <row r="5" spans="1:27" s="30" customFormat="1" ht="21" customHeight="1">
      <c r="A5" s="233"/>
      <c r="B5" s="92" t="s">
        <v>158</v>
      </c>
      <c r="C5" s="92" t="s">
        <v>159</v>
      </c>
      <c r="D5" s="92" t="s">
        <v>158</v>
      </c>
      <c r="E5" s="92" t="s">
        <v>159</v>
      </c>
      <c r="F5" s="92" t="s">
        <v>158</v>
      </c>
      <c r="G5" s="92" t="s">
        <v>159</v>
      </c>
      <c r="H5" s="92" t="s">
        <v>158</v>
      </c>
      <c r="I5" s="92" t="s">
        <v>159</v>
      </c>
      <c r="J5" s="92" t="s">
        <v>158</v>
      </c>
      <c r="K5" s="92" t="s">
        <v>159</v>
      </c>
      <c r="L5" s="92" t="s">
        <v>158</v>
      </c>
      <c r="M5" s="92" t="s">
        <v>159</v>
      </c>
      <c r="N5" s="92" t="s">
        <v>158</v>
      </c>
      <c r="O5" s="92" t="s">
        <v>159</v>
      </c>
      <c r="P5" s="92" t="s">
        <v>158</v>
      </c>
      <c r="Q5" s="92" t="s">
        <v>159</v>
      </c>
      <c r="R5" s="92" t="s">
        <v>158</v>
      </c>
      <c r="S5" s="92" t="s">
        <v>159</v>
      </c>
      <c r="T5" s="92" t="s">
        <v>158</v>
      </c>
      <c r="U5" s="92" t="s">
        <v>159</v>
      </c>
      <c r="V5" s="90"/>
      <c r="W5" s="90"/>
      <c r="X5" s="90"/>
      <c r="Y5" s="90"/>
      <c r="Z5" s="90"/>
      <c r="AA5" s="90"/>
    </row>
    <row r="6" spans="1:21" ht="4.5" customHeight="1">
      <c r="A6" s="11"/>
      <c r="B6" s="2"/>
      <c r="C6" s="119"/>
      <c r="D6" s="119"/>
      <c r="E6" s="119"/>
      <c r="F6" s="119"/>
      <c r="G6" s="119"/>
      <c r="H6" s="119"/>
      <c r="I6" s="136"/>
      <c r="J6" s="136"/>
      <c r="K6" s="119"/>
      <c r="N6" s="119"/>
      <c r="O6" s="119"/>
      <c r="P6" s="119"/>
      <c r="Q6" s="119"/>
      <c r="R6" s="119"/>
      <c r="S6" s="119"/>
      <c r="T6" s="119"/>
      <c r="U6" s="119"/>
    </row>
    <row r="7" spans="1:27" ht="21.75" customHeight="1">
      <c r="A7" s="110" t="s">
        <v>207</v>
      </c>
      <c r="B7" s="165">
        <f>B12+B17+B22+B27+B32+'表6(續)'!B7+'表6(續)'!B12+'表6(續)'!B17+'表6(續)'!B22+'表6(續)'!B27</f>
        <v>4400</v>
      </c>
      <c r="C7" s="166">
        <v>100</v>
      </c>
      <c r="D7" s="165">
        <f>D12+D17+D22+D27+D32+'表6(續)'!D7+'表6(續)'!D12+'表6(續)'!D17+'表6(續)'!D22+'表6(續)'!D27</f>
        <v>1532</v>
      </c>
      <c r="E7" s="166">
        <f>D7/B7*100</f>
        <v>34.81818181818182</v>
      </c>
      <c r="F7" s="165">
        <f>F12+F17+F22+F27+F32+'表6(續)'!F7+'表6(續)'!F12+'表6(續)'!F17+'表6(續)'!F22+'表6(續)'!F27</f>
        <v>2192</v>
      </c>
      <c r="G7" s="166">
        <f>F7/B7*100</f>
        <v>49.81818181818182</v>
      </c>
      <c r="H7" s="165">
        <f>H12+H17+H22+H27+H32+'表6(續)'!H7+'表6(續)'!H12+'表6(續)'!H17+'表6(續)'!H22+'表6(續)'!H27</f>
        <v>80</v>
      </c>
      <c r="I7" s="166">
        <f>H7/B7*100</f>
        <v>1.8181818181818181</v>
      </c>
      <c r="J7" s="165">
        <f>J12+J17+J22+J27+J32+'表6(續)'!J7+'表6(續)'!J12+'表6(續)'!J17+'表6(續)'!J22+'表6(續)'!J27</f>
        <v>119</v>
      </c>
      <c r="K7" s="166">
        <f>J7/B7*100</f>
        <v>2.7045454545454546</v>
      </c>
      <c r="L7" s="165">
        <f>L12+L17+L22+L27+L32+'表6(續)'!L7+'表6(續)'!L12+'表6(續)'!L17+'表6(續)'!L22+'表6(續)'!L27</f>
        <v>133</v>
      </c>
      <c r="M7" s="166">
        <f>L7/B7*100</f>
        <v>3.022727272727273</v>
      </c>
      <c r="N7" s="165">
        <f>N12+N17+N22+N27+N32+'表6(續)'!N7+'表6(續)'!N12+'表6(續)'!N17+'表6(續)'!N22+'表6(續)'!N27</f>
        <v>5</v>
      </c>
      <c r="O7" s="166">
        <f>N7/B7*100</f>
        <v>0.11363636363636363</v>
      </c>
      <c r="P7" s="165">
        <f>P12+P17+P22+P27+P32+'表6(續)'!P7+'表6(續)'!P12+'表6(續)'!P17+'表6(續)'!P22+'表6(續)'!P27</f>
        <v>88</v>
      </c>
      <c r="Q7" s="166">
        <f>P7/B7*100</f>
        <v>2</v>
      </c>
      <c r="R7" s="165">
        <f>R12+R17+R22+R27+R32+'表6(續)'!R7+'表6(續)'!R12+'表6(續)'!R17+'表6(續)'!R22+'表6(續)'!R27</f>
        <v>9</v>
      </c>
      <c r="S7" s="57">
        <f>R7/B7*100</f>
        <v>0.20454545454545456</v>
      </c>
      <c r="T7" s="165">
        <f>T12+T17+T22+T27+T32+'表6(續)'!T7+'表6(續)'!T12+'表6(續)'!T17+'表6(續)'!T22+'表6(續)'!T27</f>
        <v>242</v>
      </c>
      <c r="U7" s="57">
        <f>T7/B7*100</f>
        <v>5.5</v>
      </c>
      <c r="V7" s="165"/>
      <c r="W7" s="57"/>
      <c r="X7" s="165"/>
      <c r="Y7" s="57"/>
      <c r="Z7" s="165"/>
      <c r="AA7" s="57"/>
    </row>
    <row r="8" spans="1:21" ht="21.75" customHeight="1">
      <c r="A8" s="61" t="s">
        <v>50</v>
      </c>
      <c r="B8" s="165">
        <f>B13+B18+B23+B28+B33+'表6(續)'!B8+'表6(續)'!B13+'表6(續)'!B18+'表6(續)'!B23+'表6(續)'!B28</f>
        <v>414</v>
      </c>
      <c r="C8" s="170">
        <v>100</v>
      </c>
      <c r="D8" s="165">
        <f>D13+D18+D23+D28+D33+'表6(續)'!D8+'表6(續)'!D13+'表6(續)'!D18+'表6(續)'!D23+'表6(續)'!D28</f>
        <v>66</v>
      </c>
      <c r="E8" s="166">
        <f>D8/B8*100</f>
        <v>15.942028985507244</v>
      </c>
      <c r="F8" s="165">
        <f>F13+F18+F23+F28+F33+'表6(續)'!F8+'表6(續)'!F13+'表6(續)'!F18+'表6(續)'!F23+'表6(續)'!F28</f>
        <v>184</v>
      </c>
      <c r="G8" s="166">
        <f>F8/B8*100</f>
        <v>44.44444444444444</v>
      </c>
      <c r="H8" s="165">
        <f>H13+H18+H23+H28+H33+'表6(續)'!H8+'表6(續)'!H13+'表6(續)'!H18+'表6(續)'!H23+'表6(續)'!H28</f>
        <v>6</v>
      </c>
      <c r="I8" s="166">
        <f>H8/B8*100</f>
        <v>1.4492753623188406</v>
      </c>
      <c r="J8" s="165">
        <f>J13+J18+J23+J28+J33+'表6(續)'!J8+'表6(續)'!J13+'表6(續)'!J18+'表6(續)'!J23+'表6(續)'!J28</f>
        <v>10</v>
      </c>
      <c r="K8" s="166">
        <f>J8/B8*100</f>
        <v>2.4154589371980677</v>
      </c>
      <c r="L8" s="165">
        <f>L13+L18+L23+L28+L33+'表6(續)'!L8+'表6(續)'!L13+'表6(續)'!L18+'表6(續)'!L23+'表6(續)'!L28</f>
        <v>15</v>
      </c>
      <c r="M8" s="166">
        <f>L8/B8*100</f>
        <v>3.6231884057971016</v>
      </c>
      <c r="N8" s="165">
        <f>N13+N18+N23+N28+N33+'表6(續)'!N8+'表6(續)'!N13+'表6(續)'!N18+'表6(續)'!N23+'表6(續)'!N28</f>
        <v>3</v>
      </c>
      <c r="O8" s="166">
        <f>N8/B8*100</f>
        <v>0.7246376811594203</v>
      </c>
      <c r="P8" s="165">
        <f>P13+P18+P23+P28+P33+'表6(續)'!P8+'表6(續)'!P13+'表6(續)'!P18+'表6(續)'!P23+'表6(續)'!P28</f>
        <v>16</v>
      </c>
      <c r="Q8" s="166">
        <f>P8/B8*100</f>
        <v>3.864734299516908</v>
      </c>
      <c r="R8" s="165">
        <f>R13+R18+R23+R28+R33+'表6(續)'!R8+'表6(續)'!R13+'表6(續)'!R18+'表6(續)'!R23+'表6(續)'!R28</f>
        <v>3</v>
      </c>
      <c r="S8" s="57">
        <f>R8/B8*100</f>
        <v>0.7246376811594203</v>
      </c>
      <c r="T8" s="165">
        <f>T13+T18+T23+T28+T33+'表6(續)'!T8+'表6(續)'!T13+'表6(續)'!T18+'表6(續)'!T23+'表6(續)'!T28</f>
        <v>111</v>
      </c>
      <c r="U8" s="57">
        <f>T8/B8*100</f>
        <v>26.811594202898554</v>
      </c>
    </row>
    <row r="9" spans="1:21" ht="21.75" customHeight="1">
      <c r="A9" s="111" t="s">
        <v>192</v>
      </c>
      <c r="B9" s="165">
        <f>B14+B19+B24+B29+B34+'表6(續)'!B9+'表6(續)'!B14+'表6(續)'!B19+'表6(續)'!B24+'表6(續)'!B29</f>
        <v>3200</v>
      </c>
      <c r="C9" s="170">
        <v>100</v>
      </c>
      <c r="D9" s="165">
        <f>D14+D19+D24+D29+D34+'表6(續)'!D9+'表6(續)'!D14+'表6(續)'!D19+'表6(續)'!D24+'表6(續)'!D29</f>
        <v>1170</v>
      </c>
      <c r="E9" s="166">
        <f>D9/B9*100</f>
        <v>36.5625</v>
      </c>
      <c r="F9" s="165">
        <f>F14+F19+F24+F29+F34+'表6(續)'!F9+'表6(續)'!F14+'表6(續)'!F19+'表6(續)'!F24+'表6(續)'!F29</f>
        <v>1570</v>
      </c>
      <c r="G9" s="166">
        <f>F9/B9*100</f>
        <v>49.0625</v>
      </c>
      <c r="H9" s="165">
        <f>H14+H19+H24+H29+H34+'表6(續)'!H9+'表6(續)'!H14+'表6(續)'!H19+'表6(續)'!H24+'表6(續)'!H29</f>
        <v>69</v>
      </c>
      <c r="I9" s="166">
        <f>H9/B9*100</f>
        <v>2.15625</v>
      </c>
      <c r="J9" s="165">
        <f>J14+J19+J24+J29+J34+'表6(續)'!J9+'表6(續)'!J14+'表6(續)'!J19+'表6(續)'!J24+'表6(續)'!J29</f>
        <v>106</v>
      </c>
      <c r="K9" s="166">
        <f>J9/B9*100</f>
        <v>3.3125</v>
      </c>
      <c r="L9" s="165">
        <f>L14+L19+L24+L29+L34+'表6(續)'!L9+'表6(續)'!L14+'表6(續)'!L19+'表6(續)'!L24+'表6(續)'!L29</f>
        <v>101</v>
      </c>
      <c r="M9" s="166">
        <f>L9/B9*100</f>
        <v>3.15625</v>
      </c>
      <c r="N9" s="165">
        <f>N14+N19+N24+N29+N34+'表6(續)'!N9+'表6(續)'!N14+'表6(續)'!N19+'表6(續)'!N24+'表6(續)'!N29</f>
        <v>2</v>
      </c>
      <c r="O9" s="166">
        <f>N9/B9*100</f>
        <v>0.0625</v>
      </c>
      <c r="P9" s="165">
        <f>P14+P19+P24+P29+P34+'表6(續)'!P9+'表6(續)'!P14+'表6(續)'!P19+'表6(續)'!P24+'表6(續)'!P29</f>
        <v>65</v>
      </c>
      <c r="Q9" s="166">
        <f>P9/B9*100</f>
        <v>2.03125</v>
      </c>
      <c r="R9" s="165">
        <f>R14+R19+R24+R29+R34+'表6(續)'!R9+'表6(續)'!R14+'表6(續)'!R19+'表6(續)'!R24+'表6(續)'!R29</f>
        <v>6</v>
      </c>
      <c r="S9" s="57">
        <f>R9/B9*100</f>
        <v>0.1875</v>
      </c>
      <c r="T9" s="165">
        <f>T14+T19+T24+T29+T34+'表6(續)'!T9+'表6(續)'!T14+'表6(續)'!T19+'表6(續)'!T24+'表6(續)'!T29</f>
        <v>111</v>
      </c>
      <c r="U9" s="57">
        <f>T9/B9*100</f>
        <v>3.4687500000000004</v>
      </c>
    </row>
    <row r="10" spans="1:21" ht="21.75" customHeight="1">
      <c r="A10" s="111" t="s">
        <v>191</v>
      </c>
      <c r="B10" s="165">
        <f>B15+B20+B25+B30+B35+'表6(續)'!B10+'表6(續)'!B15+'表6(續)'!B20+'表6(續)'!B25+'表6(續)'!B30</f>
        <v>786</v>
      </c>
      <c r="C10" s="170">
        <v>100</v>
      </c>
      <c r="D10" s="165">
        <f>D15+D20+D25+D30+D35+'表6(續)'!D10+'表6(續)'!D15+'表6(續)'!D20+'表6(續)'!D25+'表6(續)'!D30</f>
        <v>296</v>
      </c>
      <c r="E10" s="166">
        <f>D10/B10*100</f>
        <v>37.659033078880405</v>
      </c>
      <c r="F10" s="165">
        <f>F15+F20+F25+F30+F35+'表6(續)'!F10+'表6(續)'!F15+'表6(續)'!F20+'表6(續)'!F25+'表6(續)'!F30</f>
        <v>438</v>
      </c>
      <c r="G10" s="166">
        <f>F10/B10*100</f>
        <v>55.72519083969466</v>
      </c>
      <c r="H10" s="165">
        <f>H15+H20+H25+H30+H35+'表6(續)'!H10+'表6(續)'!H15+'表6(續)'!H20+'表6(續)'!H25+'表6(續)'!H30</f>
        <v>5</v>
      </c>
      <c r="I10" s="166">
        <f>H10/B10*100</f>
        <v>0.6361323155216284</v>
      </c>
      <c r="J10" s="165">
        <f>J15+J20+J25+J30+J35+'表6(續)'!J10+'表6(續)'!J15+'表6(續)'!J20+'表6(續)'!J25+'表6(續)'!J30</f>
        <v>3</v>
      </c>
      <c r="K10" s="166">
        <f>J10/B10*100</f>
        <v>0.38167938931297707</v>
      </c>
      <c r="L10" s="165">
        <f>L15+L20+L25+L30+L35+'表6(續)'!L10+'表6(續)'!L15+'表6(續)'!L20+'表6(續)'!L25+'表6(續)'!L30</f>
        <v>17</v>
      </c>
      <c r="M10" s="166">
        <f>L10/B10*100</f>
        <v>2.1628498727735366</v>
      </c>
      <c r="N10" s="165">
        <f>N15+N20+N25+N30+N35+'表6(續)'!N10+'表6(續)'!N15+'表6(續)'!N20+'表6(續)'!N25+'表6(續)'!N30</f>
        <v>0</v>
      </c>
      <c r="O10" s="168">
        <v>0</v>
      </c>
      <c r="P10" s="165">
        <f>P15+P20+P25+P30+P35+'表6(續)'!P10+'表6(續)'!P15+'表6(續)'!P20+'表6(續)'!P25+'表6(續)'!P30</f>
        <v>7</v>
      </c>
      <c r="Q10" s="166">
        <f>P10/B10*100</f>
        <v>0.8905852417302799</v>
      </c>
      <c r="R10" s="165">
        <f>R15+R20+R25+R30+R35+'表6(續)'!R10+'表6(續)'!R15+'表6(續)'!R20+'表6(續)'!R25+'表6(續)'!R30</f>
        <v>0</v>
      </c>
      <c r="S10" s="57">
        <f>R10/B10*100</f>
        <v>0</v>
      </c>
      <c r="T10" s="165">
        <f>T15+T20+T25+T30+T35+'表6(續)'!T10+'表6(續)'!T15+'表6(續)'!T20+'表6(續)'!T25+'表6(續)'!T30</f>
        <v>20</v>
      </c>
      <c r="U10" s="57">
        <f>T10/B10*100</f>
        <v>2.5445292620865136</v>
      </c>
    </row>
    <row r="11" spans="1:21" ht="21.75" customHeight="1">
      <c r="A11" s="13"/>
      <c r="B11" s="58"/>
      <c r="C11" s="170"/>
      <c r="D11" s="59"/>
      <c r="E11" s="57"/>
      <c r="F11" s="59"/>
      <c r="G11" s="57"/>
      <c r="H11" s="59"/>
      <c r="I11" s="57"/>
      <c r="J11" s="59"/>
      <c r="K11" s="57"/>
      <c r="L11" s="59"/>
      <c r="M11" s="57"/>
      <c r="N11" s="63"/>
      <c r="O11" s="57"/>
      <c r="P11" s="58"/>
      <c r="Q11" s="57"/>
      <c r="R11" s="59"/>
      <c r="S11" s="57"/>
      <c r="T11" s="59"/>
      <c r="U11" s="57"/>
    </row>
    <row r="12" spans="1:21" ht="21.75" customHeight="1">
      <c r="A12" s="61" t="s">
        <v>257</v>
      </c>
      <c r="B12" s="58">
        <v>507</v>
      </c>
      <c r="C12" s="170">
        <v>100</v>
      </c>
      <c r="D12" s="58">
        <v>234</v>
      </c>
      <c r="E12" s="57">
        <v>46.15384615384615</v>
      </c>
      <c r="F12" s="58">
        <v>223</v>
      </c>
      <c r="G12" s="57">
        <v>43.98422090729783</v>
      </c>
      <c r="H12" s="58">
        <v>14</v>
      </c>
      <c r="I12" s="57">
        <v>2.7613412228796843</v>
      </c>
      <c r="J12" s="58">
        <v>6</v>
      </c>
      <c r="K12" s="57">
        <v>1.183431952662722</v>
      </c>
      <c r="L12" s="58">
        <v>5</v>
      </c>
      <c r="M12" s="57">
        <v>0.9861932938856016</v>
      </c>
      <c r="N12" s="58">
        <v>0</v>
      </c>
      <c r="O12" s="57">
        <v>0</v>
      </c>
      <c r="P12" s="58">
        <v>4</v>
      </c>
      <c r="Q12" s="57">
        <v>0.7889546351084813</v>
      </c>
      <c r="R12" s="58">
        <v>2</v>
      </c>
      <c r="S12" s="57">
        <v>0.39447731755424065</v>
      </c>
      <c r="T12" s="58">
        <v>19</v>
      </c>
      <c r="U12" s="57">
        <v>3.7475345167652856</v>
      </c>
    </row>
    <row r="13" spans="1:21" ht="21.75" customHeight="1">
      <c r="A13" s="61" t="s">
        <v>50</v>
      </c>
      <c r="B13" s="58">
        <v>51</v>
      </c>
      <c r="C13" s="170">
        <v>100</v>
      </c>
      <c r="D13" s="59">
        <v>8</v>
      </c>
      <c r="E13" s="57">
        <v>15.686274509803921</v>
      </c>
      <c r="F13" s="59">
        <v>29</v>
      </c>
      <c r="G13" s="57">
        <v>56.86274509803921</v>
      </c>
      <c r="H13" s="59">
        <v>1</v>
      </c>
      <c r="I13" s="57">
        <v>1.9607843137254901</v>
      </c>
      <c r="J13" s="59">
        <v>2</v>
      </c>
      <c r="K13" s="57">
        <v>3.9215686274509802</v>
      </c>
      <c r="L13" s="59">
        <v>0</v>
      </c>
      <c r="M13" s="57">
        <v>0</v>
      </c>
      <c r="N13" s="58">
        <v>0</v>
      </c>
      <c r="O13" s="57">
        <v>0</v>
      </c>
      <c r="P13" s="59">
        <v>1</v>
      </c>
      <c r="Q13" s="57">
        <v>1.9607843137254901</v>
      </c>
      <c r="R13" s="59">
        <v>0</v>
      </c>
      <c r="S13" s="57">
        <v>0</v>
      </c>
      <c r="T13" s="59">
        <v>10</v>
      </c>
      <c r="U13" s="57">
        <v>19.607843137254903</v>
      </c>
    </row>
    <row r="14" spans="1:21" ht="21.75" customHeight="1">
      <c r="A14" s="111" t="s">
        <v>192</v>
      </c>
      <c r="B14" s="58">
        <v>365</v>
      </c>
      <c r="C14" s="170">
        <v>100</v>
      </c>
      <c r="D14" s="59">
        <v>183</v>
      </c>
      <c r="E14" s="57">
        <v>50.136986301369866</v>
      </c>
      <c r="F14" s="59">
        <v>150</v>
      </c>
      <c r="G14" s="57">
        <v>41.0958904109589</v>
      </c>
      <c r="H14" s="59">
        <v>12</v>
      </c>
      <c r="I14" s="57">
        <v>3.287671232876712</v>
      </c>
      <c r="J14" s="59">
        <v>4</v>
      </c>
      <c r="K14" s="57">
        <v>1.095890410958904</v>
      </c>
      <c r="L14" s="59">
        <v>4</v>
      </c>
      <c r="M14" s="57">
        <v>1.095890410958904</v>
      </c>
      <c r="N14" s="58">
        <v>0</v>
      </c>
      <c r="O14" s="57">
        <v>0</v>
      </c>
      <c r="P14" s="59">
        <v>3</v>
      </c>
      <c r="Q14" s="57">
        <v>0.821917808219178</v>
      </c>
      <c r="R14" s="59">
        <v>2</v>
      </c>
      <c r="S14" s="57">
        <v>0.547945205479452</v>
      </c>
      <c r="T14" s="59">
        <v>7</v>
      </c>
      <c r="U14" s="57">
        <v>1.9178082191780823</v>
      </c>
    </row>
    <row r="15" spans="1:21" ht="21.75" customHeight="1">
      <c r="A15" s="111" t="s">
        <v>191</v>
      </c>
      <c r="B15" s="58">
        <v>91</v>
      </c>
      <c r="C15" s="170">
        <v>100</v>
      </c>
      <c r="D15" s="58">
        <v>43</v>
      </c>
      <c r="E15" s="57">
        <v>47.25274725274725</v>
      </c>
      <c r="F15" s="58">
        <v>44</v>
      </c>
      <c r="G15" s="57">
        <v>48.35164835164835</v>
      </c>
      <c r="H15" s="58">
        <v>1</v>
      </c>
      <c r="I15" s="57">
        <v>1.098901098901099</v>
      </c>
      <c r="J15" s="58">
        <v>0</v>
      </c>
      <c r="K15" s="57">
        <v>0</v>
      </c>
      <c r="L15" s="58">
        <v>1</v>
      </c>
      <c r="M15" s="57">
        <v>1.098901098901099</v>
      </c>
      <c r="N15" s="58">
        <v>0</v>
      </c>
      <c r="O15" s="57">
        <v>0</v>
      </c>
      <c r="P15" s="58">
        <v>0</v>
      </c>
      <c r="Q15" s="57">
        <v>0</v>
      </c>
      <c r="R15" s="58">
        <v>0</v>
      </c>
      <c r="S15" s="57">
        <v>0</v>
      </c>
      <c r="T15" s="58">
        <v>2</v>
      </c>
      <c r="U15" s="57">
        <v>2.197802197802198</v>
      </c>
    </row>
    <row r="16" spans="1:21" ht="21.75" customHeight="1">
      <c r="A16" s="61"/>
      <c r="B16" s="60"/>
      <c r="C16" s="170"/>
      <c r="D16" s="58"/>
      <c r="E16" s="57"/>
      <c r="F16" s="58"/>
      <c r="G16" s="57"/>
      <c r="H16" s="58"/>
      <c r="I16" s="57"/>
      <c r="J16" s="58"/>
      <c r="K16" s="57"/>
      <c r="L16" s="58"/>
      <c r="M16" s="57"/>
      <c r="N16" s="58"/>
      <c r="O16" s="57"/>
      <c r="P16" s="58"/>
      <c r="Q16" s="57"/>
      <c r="R16" s="58"/>
      <c r="S16" s="57"/>
      <c r="T16" s="58"/>
      <c r="U16" s="57"/>
    </row>
    <row r="17" spans="1:21" ht="21.75" customHeight="1">
      <c r="A17" s="61" t="s">
        <v>336</v>
      </c>
      <c r="B17" s="58">
        <v>420</v>
      </c>
      <c r="C17" s="57">
        <v>100</v>
      </c>
      <c r="D17" s="58">
        <v>146</v>
      </c>
      <c r="E17" s="57">
        <v>34.76190476190476</v>
      </c>
      <c r="F17" s="58">
        <v>213</v>
      </c>
      <c r="G17" s="57">
        <v>50.71428571428571</v>
      </c>
      <c r="H17" s="58">
        <v>7</v>
      </c>
      <c r="I17" s="57">
        <v>1.6666666666666667</v>
      </c>
      <c r="J17" s="58">
        <v>9</v>
      </c>
      <c r="K17" s="57">
        <v>2.142857142857143</v>
      </c>
      <c r="L17" s="58">
        <v>11</v>
      </c>
      <c r="M17" s="57">
        <v>2.619047619047619</v>
      </c>
      <c r="N17" s="58">
        <v>1</v>
      </c>
      <c r="O17" s="57">
        <v>0.2380952380952381</v>
      </c>
      <c r="P17" s="58">
        <v>10</v>
      </c>
      <c r="Q17" s="57">
        <v>2.380952380952381</v>
      </c>
      <c r="R17" s="58">
        <v>0</v>
      </c>
      <c r="S17" s="57">
        <v>0</v>
      </c>
      <c r="T17" s="58">
        <v>23</v>
      </c>
      <c r="U17" s="57">
        <v>5.476190476190476</v>
      </c>
    </row>
    <row r="18" spans="1:21" ht="21.75" customHeight="1">
      <c r="A18" s="61" t="s">
        <v>50</v>
      </c>
      <c r="B18" s="58">
        <v>39</v>
      </c>
      <c r="C18" s="57">
        <v>100</v>
      </c>
      <c r="D18" s="58">
        <v>10</v>
      </c>
      <c r="E18" s="57">
        <v>25.64102564102564</v>
      </c>
      <c r="F18" s="58">
        <v>17</v>
      </c>
      <c r="G18" s="57">
        <v>43.58974358974359</v>
      </c>
      <c r="H18" s="58">
        <v>0</v>
      </c>
      <c r="I18" s="57">
        <v>0</v>
      </c>
      <c r="J18" s="58">
        <v>1</v>
      </c>
      <c r="K18" s="57">
        <v>2.564102564102564</v>
      </c>
      <c r="L18" s="58">
        <v>0</v>
      </c>
      <c r="M18" s="57">
        <v>0</v>
      </c>
      <c r="N18" s="58">
        <v>0</v>
      </c>
      <c r="O18" s="57">
        <v>0</v>
      </c>
      <c r="P18" s="58">
        <v>1</v>
      </c>
      <c r="Q18" s="57">
        <v>2.564102564102564</v>
      </c>
      <c r="R18" s="58">
        <v>0</v>
      </c>
      <c r="S18" s="57">
        <v>0</v>
      </c>
      <c r="T18" s="58">
        <v>10</v>
      </c>
      <c r="U18" s="57">
        <v>25.64102564102564</v>
      </c>
    </row>
    <row r="19" spans="1:21" ht="21.75" customHeight="1">
      <c r="A19" s="111" t="s">
        <v>192</v>
      </c>
      <c r="B19" s="58">
        <v>281</v>
      </c>
      <c r="C19" s="57">
        <v>100</v>
      </c>
      <c r="D19" s="58">
        <v>98</v>
      </c>
      <c r="E19" s="57">
        <v>34.87544483985765</v>
      </c>
      <c r="F19" s="58">
        <v>144</v>
      </c>
      <c r="G19" s="57">
        <v>51.245551601423486</v>
      </c>
      <c r="H19" s="58">
        <v>5</v>
      </c>
      <c r="I19" s="57">
        <v>1.7793594306049825</v>
      </c>
      <c r="J19" s="58">
        <v>8</v>
      </c>
      <c r="K19" s="57">
        <v>2.8469750889679712</v>
      </c>
      <c r="L19" s="58">
        <v>8</v>
      </c>
      <c r="M19" s="57">
        <v>2.8469750889679712</v>
      </c>
      <c r="N19" s="58">
        <v>1</v>
      </c>
      <c r="O19" s="57">
        <v>0.3558718861209964</v>
      </c>
      <c r="P19" s="58">
        <v>8</v>
      </c>
      <c r="Q19" s="57">
        <v>2.8469750889679712</v>
      </c>
      <c r="R19" s="58">
        <v>0</v>
      </c>
      <c r="S19" s="57">
        <v>0</v>
      </c>
      <c r="T19" s="58">
        <v>9</v>
      </c>
      <c r="U19" s="57">
        <v>3.202846975088968</v>
      </c>
    </row>
    <row r="20" spans="1:21" ht="21.75" customHeight="1">
      <c r="A20" s="111" t="s">
        <v>191</v>
      </c>
      <c r="B20" s="58">
        <v>100</v>
      </c>
      <c r="C20" s="57">
        <v>100</v>
      </c>
      <c r="D20" s="58">
        <v>38</v>
      </c>
      <c r="E20" s="57">
        <v>38</v>
      </c>
      <c r="F20" s="58">
        <v>52</v>
      </c>
      <c r="G20" s="57">
        <v>52</v>
      </c>
      <c r="H20" s="58">
        <v>2</v>
      </c>
      <c r="I20" s="57">
        <v>2</v>
      </c>
      <c r="J20" s="58">
        <v>0</v>
      </c>
      <c r="K20" s="57">
        <v>0</v>
      </c>
      <c r="L20" s="58">
        <v>3</v>
      </c>
      <c r="M20" s="57">
        <v>3</v>
      </c>
      <c r="N20" s="58">
        <v>0</v>
      </c>
      <c r="O20" s="57">
        <v>0</v>
      </c>
      <c r="P20" s="58">
        <v>1</v>
      </c>
      <c r="Q20" s="57">
        <v>1</v>
      </c>
      <c r="R20" s="58">
        <v>0</v>
      </c>
      <c r="S20" s="57">
        <v>0</v>
      </c>
      <c r="T20" s="58">
        <v>4</v>
      </c>
      <c r="U20" s="57">
        <v>4</v>
      </c>
    </row>
    <row r="21" spans="1:21" ht="21.75" customHeight="1">
      <c r="A21" s="167"/>
      <c r="B21" s="60"/>
      <c r="C21" s="170"/>
      <c r="D21" s="58"/>
      <c r="E21" s="57"/>
      <c r="F21" s="58"/>
      <c r="G21" s="57"/>
      <c r="H21" s="58"/>
      <c r="I21" s="57"/>
      <c r="J21" s="58"/>
      <c r="K21" s="57"/>
      <c r="L21" s="58"/>
      <c r="M21" s="57"/>
      <c r="N21" s="58"/>
      <c r="O21" s="57"/>
      <c r="P21" s="58"/>
      <c r="Q21" s="57"/>
      <c r="R21" s="58"/>
      <c r="S21" s="57"/>
      <c r="T21" s="58"/>
      <c r="U21" s="57"/>
    </row>
    <row r="22" spans="1:21" ht="21.75" customHeight="1">
      <c r="A22" s="61" t="s">
        <v>337</v>
      </c>
      <c r="B22" s="58">
        <v>444</v>
      </c>
      <c r="C22" s="57">
        <v>100</v>
      </c>
      <c r="D22" s="59">
        <v>146</v>
      </c>
      <c r="E22" s="57">
        <v>32.88288288288289</v>
      </c>
      <c r="F22" s="59">
        <v>226</v>
      </c>
      <c r="G22" s="57">
        <v>50.9009009009009</v>
      </c>
      <c r="H22" s="59">
        <v>10</v>
      </c>
      <c r="I22" s="57">
        <v>2.2522522522522523</v>
      </c>
      <c r="J22" s="59">
        <v>22</v>
      </c>
      <c r="K22" s="57">
        <v>4.954954954954955</v>
      </c>
      <c r="L22" s="59">
        <v>7</v>
      </c>
      <c r="M22" s="57">
        <v>1.5765765765765765</v>
      </c>
      <c r="N22" s="59">
        <v>3</v>
      </c>
      <c r="O22" s="57">
        <v>0.6756756756756757</v>
      </c>
      <c r="P22" s="59">
        <v>10</v>
      </c>
      <c r="Q22" s="57">
        <v>2.2522522522522523</v>
      </c>
      <c r="R22" s="59">
        <v>1</v>
      </c>
      <c r="S22" s="57">
        <v>0.22522522522522523</v>
      </c>
      <c r="T22" s="59">
        <v>19</v>
      </c>
      <c r="U22" s="57">
        <v>4.2792792792792795</v>
      </c>
    </row>
    <row r="23" spans="1:23" ht="21.75" customHeight="1">
      <c r="A23" s="61" t="s">
        <v>50</v>
      </c>
      <c r="B23" s="58">
        <v>40</v>
      </c>
      <c r="C23" s="57">
        <v>100</v>
      </c>
      <c r="D23" s="58">
        <v>9</v>
      </c>
      <c r="E23" s="57">
        <v>22.5</v>
      </c>
      <c r="F23" s="58">
        <v>17</v>
      </c>
      <c r="G23" s="57">
        <v>42.5</v>
      </c>
      <c r="H23" s="58">
        <v>0</v>
      </c>
      <c r="I23" s="57">
        <v>0</v>
      </c>
      <c r="J23" s="58">
        <v>1</v>
      </c>
      <c r="K23" s="57">
        <v>2.5</v>
      </c>
      <c r="L23" s="58">
        <v>1</v>
      </c>
      <c r="M23" s="57">
        <v>2.5</v>
      </c>
      <c r="N23" s="58">
        <v>2</v>
      </c>
      <c r="O23" s="57">
        <v>5</v>
      </c>
      <c r="P23" s="58">
        <v>2</v>
      </c>
      <c r="Q23" s="57">
        <v>5</v>
      </c>
      <c r="R23" s="58">
        <v>1</v>
      </c>
      <c r="S23" s="57">
        <v>2.5</v>
      </c>
      <c r="T23" s="58">
        <v>7</v>
      </c>
      <c r="U23" s="57">
        <v>17.5</v>
      </c>
      <c r="V23" s="18"/>
      <c r="W23" s="18"/>
    </row>
    <row r="24" spans="1:21" ht="21.75" customHeight="1">
      <c r="A24" s="111" t="s">
        <v>192</v>
      </c>
      <c r="B24" s="58">
        <v>334</v>
      </c>
      <c r="C24" s="57">
        <v>100</v>
      </c>
      <c r="D24" s="58">
        <v>108</v>
      </c>
      <c r="E24" s="57">
        <v>32.33532934131736</v>
      </c>
      <c r="F24" s="58">
        <v>173</v>
      </c>
      <c r="G24" s="57">
        <v>51.796407185628745</v>
      </c>
      <c r="H24" s="58">
        <v>10</v>
      </c>
      <c r="I24" s="57">
        <v>2.9940119760479043</v>
      </c>
      <c r="J24" s="58">
        <v>20</v>
      </c>
      <c r="K24" s="57">
        <v>5.9880239520958085</v>
      </c>
      <c r="L24" s="58">
        <v>6</v>
      </c>
      <c r="M24" s="57">
        <v>1.7964071856287425</v>
      </c>
      <c r="N24" s="58">
        <v>1</v>
      </c>
      <c r="O24" s="57">
        <v>0.29940119760479045</v>
      </c>
      <c r="P24" s="58">
        <v>8</v>
      </c>
      <c r="Q24" s="57">
        <v>2.3952095808383236</v>
      </c>
      <c r="R24" s="58">
        <v>0</v>
      </c>
      <c r="S24" s="57">
        <v>0</v>
      </c>
      <c r="T24" s="58">
        <v>8</v>
      </c>
      <c r="U24" s="57">
        <v>2.3952095808383236</v>
      </c>
    </row>
    <row r="25" spans="1:21" ht="21.75" customHeight="1">
      <c r="A25" s="164" t="s">
        <v>191</v>
      </c>
      <c r="B25" s="60">
        <v>70</v>
      </c>
      <c r="C25" s="57">
        <v>100</v>
      </c>
      <c r="D25" s="58">
        <v>29</v>
      </c>
      <c r="E25" s="57">
        <v>41.42857142857143</v>
      </c>
      <c r="F25" s="58">
        <v>36</v>
      </c>
      <c r="G25" s="57">
        <v>51.42857142857142</v>
      </c>
      <c r="H25" s="58">
        <v>0</v>
      </c>
      <c r="I25" s="57">
        <v>0</v>
      </c>
      <c r="J25" s="58">
        <v>1</v>
      </c>
      <c r="K25" s="57">
        <v>1.4285714285714286</v>
      </c>
      <c r="L25" s="58">
        <v>0</v>
      </c>
      <c r="M25" s="57">
        <v>0</v>
      </c>
      <c r="N25" s="58">
        <v>0</v>
      </c>
      <c r="O25" s="57">
        <v>0</v>
      </c>
      <c r="P25" s="58">
        <v>0</v>
      </c>
      <c r="Q25" s="57">
        <v>0</v>
      </c>
      <c r="R25" s="58">
        <v>0</v>
      </c>
      <c r="S25" s="57">
        <v>0</v>
      </c>
      <c r="T25" s="58">
        <v>4</v>
      </c>
      <c r="U25" s="57">
        <v>5.714285714285714</v>
      </c>
    </row>
    <row r="26" spans="1:21" ht="21.75" customHeight="1">
      <c r="A26" s="167"/>
      <c r="B26" s="60"/>
      <c r="C26" s="170"/>
      <c r="D26" s="58"/>
      <c r="E26" s="57"/>
      <c r="F26" s="58"/>
      <c r="G26" s="57"/>
      <c r="H26" s="58"/>
      <c r="I26" s="57"/>
      <c r="J26" s="58"/>
      <c r="K26" s="57"/>
      <c r="L26" s="58"/>
      <c r="M26" s="57"/>
      <c r="N26" s="58"/>
      <c r="O26" s="57"/>
      <c r="P26" s="58"/>
      <c r="Q26" s="57"/>
      <c r="R26" s="58"/>
      <c r="S26" s="57"/>
      <c r="T26" s="58"/>
      <c r="U26" s="57"/>
    </row>
    <row r="27" spans="1:21" ht="21.75" customHeight="1">
      <c r="A27" s="61" t="s">
        <v>338</v>
      </c>
      <c r="B27" s="60">
        <v>501</v>
      </c>
      <c r="C27" s="57">
        <v>100</v>
      </c>
      <c r="D27" s="59">
        <v>142</v>
      </c>
      <c r="E27" s="57">
        <v>28.343313373253494</v>
      </c>
      <c r="F27" s="59">
        <v>279</v>
      </c>
      <c r="G27" s="57">
        <v>55.688622754491014</v>
      </c>
      <c r="H27" s="59">
        <v>8</v>
      </c>
      <c r="I27" s="57">
        <v>1.5968063872255487</v>
      </c>
      <c r="J27" s="59">
        <v>11</v>
      </c>
      <c r="K27" s="57">
        <v>2.19560878243513</v>
      </c>
      <c r="L27" s="59">
        <v>15</v>
      </c>
      <c r="M27" s="57">
        <v>2.9940119760479043</v>
      </c>
      <c r="N27" s="59">
        <v>1</v>
      </c>
      <c r="O27" s="57">
        <v>0.19960079840319359</v>
      </c>
      <c r="P27" s="59">
        <v>10</v>
      </c>
      <c r="Q27" s="57">
        <v>1.996007984031936</v>
      </c>
      <c r="R27" s="59">
        <v>1</v>
      </c>
      <c r="S27" s="57">
        <v>0.19960079840319359</v>
      </c>
      <c r="T27" s="59">
        <v>34</v>
      </c>
      <c r="U27" s="57">
        <v>6.786427145708583</v>
      </c>
    </row>
    <row r="28" spans="1:23" ht="21.75" customHeight="1">
      <c r="A28" s="61" t="s">
        <v>50</v>
      </c>
      <c r="B28" s="60">
        <v>62</v>
      </c>
      <c r="C28" s="57">
        <v>100</v>
      </c>
      <c r="D28" s="58">
        <v>3</v>
      </c>
      <c r="E28" s="57">
        <v>4.838709677419355</v>
      </c>
      <c r="F28" s="58">
        <v>30</v>
      </c>
      <c r="G28" s="57">
        <v>48.38709677419355</v>
      </c>
      <c r="H28" s="58">
        <v>2</v>
      </c>
      <c r="I28" s="57">
        <v>3.225806451612903</v>
      </c>
      <c r="J28" s="58">
        <v>3</v>
      </c>
      <c r="K28" s="57">
        <v>4.838709677419355</v>
      </c>
      <c r="L28" s="58">
        <v>4</v>
      </c>
      <c r="M28" s="57">
        <v>6.451612903225806</v>
      </c>
      <c r="N28" s="58">
        <v>1</v>
      </c>
      <c r="O28" s="57">
        <v>1.6129032258064515</v>
      </c>
      <c r="P28" s="58">
        <v>1</v>
      </c>
      <c r="Q28" s="57">
        <v>1.6129032258064515</v>
      </c>
      <c r="R28" s="58">
        <v>0</v>
      </c>
      <c r="S28" s="57">
        <v>0</v>
      </c>
      <c r="T28" s="58">
        <v>18</v>
      </c>
      <c r="U28" s="57">
        <v>29.03225806451613</v>
      </c>
      <c r="V28" s="18"/>
      <c r="W28" s="18"/>
    </row>
    <row r="29" spans="1:21" ht="21.75" customHeight="1">
      <c r="A29" s="111" t="s">
        <v>192</v>
      </c>
      <c r="B29" s="60">
        <v>344</v>
      </c>
      <c r="C29" s="57">
        <v>100</v>
      </c>
      <c r="D29" s="58">
        <v>103</v>
      </c>
      <c r="E29" s="57">
        <v>29.941860465116278</v>
      </c>
      <c r="F29" s="58">
        <v>196</v>
      </c>
      <c r="G29" s="57">
        <v>56.97674418604651</v>
      </c>
      <c r="H29" s="58">
        <v>6</v>
      </c>
      <c r="I29" s="57">
        <v>1.744186046511628</v>
      </c>
      <c r="J29" s="58">
        <v>8</v>
      </c>
      <c r="K29" s="57">
        <v>2.3255813953488373</v>
      </c>
      <c r="L29" s="58">
        <v>7</v>
      </c>
      <c r="M29" s="57">
        <v>2.0348837209302326</v>
      </c>
      <c r="N29" s="58">
        <v>0</v>
      </c>
      <c r="O29" s="57">
        <v>0</v>
      </c>
      <c r="P29" s="58">
        <v>8</v>
      </c>
      <c r="Q29" s="57">
        <v>2.3255813953488373</v>
      </c>
      <c r="R29" s="58">
        <v>1</v>
      </c>
      <c r="S29" s="57">
        <v>0.29069767441860467</v>
      </c>
      <c r="T29" s="58">
        <v>15</v>
      </c>
      <c r="U29" s="57">
        <v>4.3604651162790695</v>
      </c>
    </row>
    <row r="30" spans="1:21" ht="21.75" customHeight="1">
      <c r="A30" s="164" t="s">
        <v>191</v>
      </c>
      <c r="B30" s="60">
        <v>95</v>
      </c>
      <c r="C30" s="57">
        <v>100</v>
      </c>
      <c r="D30" s="58">
        <v>36</v>
      </c>
      <c r="E30" s="57">
        <v>37.9</v>
      </c>
      <c r="F30" s="58">
        <v>53</v>
      </c>
      <c r="G30" s="57">
        <v>55.8</v>
      </c>
      <c r="H30" s="58">
        <v>0</v>
      </c>
      <c r="I30" s="57">
        <v>0</v>
      </c>
      <c r="J30" s="58">
        <v>0</v>
      </c>
      <c r="K30" s="57">
        <v>0</v>
      </c>
      <c r="L30" s="58">
        <v>4</v>
      </c>
      <c r="M30" s="57">
        <v>4.2</v>
      </c>
      <c r="N30" s="58">
        <v>0</v>
      </c>
      <c r="O30" s="57">
        <v>0</v>
      </c>
      <c r="P30" s="58">
        <v>1</v>
      </c>
      <c r="Q30" s="57">
        <v>1.1</v>
      </c>
      <c r="R30" s="58">
        <v>0</v>
      </c>
      <c r="S30" s="57">
        <v>0</v>
      </c>
      <c r="T30" s="58">
        <v>1</v>
      </c>
      <c r="U30" s="57">
        <v>1.1</v>
      </c>
    </row>
    <row r="31" spans="1:21" ht="21.75" customHeight="1">
      <c r="A31" s="167"/>
      <c r="B31" s="60"/>
      <c r="C31" s="170"/>
      <c r="D31" s="58"/>
      <c r="E31" s="57"/>
      <c r="F31" s="58"/>
      <c r="G31" s="57"/>
      <c r="H31" s="58"/>
      <c r="I31" s="57"/>
      <c r="J31" s="58"/>
      <c r="K31" s="57"/>
      <c r="L31" s="58"/>
      <c r="M31" s="57"/>
      <c r="N31" s="58"/>
      <c r="O31" s="57"/>
      <c r="P31" s="58"/>
      <c r="Q31" s="57"/>
      <c r="R31" s="58"/>
      <c r="S31" s="57"/>
      <c r="T31" s="58"/>
      <c r="U31" s="57"/>
    </row>
    <row r="32" spans="1:21" ht="21.75" customHeight="1">
      <c r="A32" s="61" t="s">
        <v>339</v>
      </c>
      <c r="B32" s="58">
        <v>448</v>
      </c>
      <c r="C32" s="57">
        <v>100</v>
      </c>
      <c r="D32" s="59">
        <v>157</v>
      </c>
      <c r="E32" s="57">
        <v>35.044642857142854</v>
      </c>
      <c r="F32" s="59">
        <v>240</v>
      </c>
      <c r="G32" s="57">
        <v>53.57142857142857</v>
      </c>
      <c r="H32" s="59">
        <v>6</v>
      </c>
      <c r="I32" s="57">
        <v>1.3392857142857142</v>
      </c>
      <c r="J32" s="59">
        <v>10</v>
      </c>
      <c r="K32" s="57">
        <v>2.232142857142857</v>
      </c>
      <c r="L32" s="59">
        <v>5</v>
      </c>
      <c r="M32" s="57">
        <v>1.1160714285714286</v>
      </c>
      <c r="N32" s="59">
        <v>0</v>
      </c>
      <c r="O32" s="57">
        <v>0</v>
      </c>
      <c r="P32" s="59">
        <v>11</v>
      </c>
      <c r="Q32" s="57">
        <v>2.455357142857143</v>
      </c>
      <c r="R32" s="59">
        <v>0</v>
      </c>
      <c r="S32" s="57">
        <v>0</v>
      </c>
      <c r="T32" s="59">
        <v>19</v>
      </c>
      <c r="U32" s="57">
        <v>4.241071428571429</v>
      </c>
    </row>
    <row r="33" spans="1:23" ht="21.75" customHeight="1">
      <c r="A33" s="61" t="s">
        <v>50</v>
      </c>
      <c r="B33" s="58">
        <v>42</v>
      </c>
      <c r="C33" s="57">
        <v>100</v>
      </c>
      <c r="D33" s="58">
        <v>7</v>
      </c>
      <c r="E33" s="57">
        <v>16.666666666666664</v>
      </c>
      <c r="F33" s="58">
        <v>17</v>
      </c>
      <c r="G33" s="57">
        <v>40.476190476190474</v>
      </c>
      <c r="H33" s="58">
        <v>1</v>
      </c>
      <c r="I33" s="57">
        <v>2.380952380952381</v>
      </c>
      <c r="J33" s="58">
        <v>0</v>
      </c>
      <c r="K33" s="57">
        <v>0</v>
      </c>
      <c r="L33" s="58">
        <v>2</v>
      </c>
      <c r="M33" s="57">
        <v>4.761904761904762</v>
      </c>
      <c r="N33" s="58">
        <v>0</v>
      </c>
      <c r="O33" s="57">
        <v>0</v>
      </c>
      <c r="P33" s="58">
        <v>3</v>
      </c>
      <c r="Q33" s="57">
        <v>7.142857142857142</v>
      </c>
      <c r="R33" s="58">
        <v>0</v>
      </c>
      <c r="S33" s="57">
        <v>0</v>
      </c>
      <c r="T33" s="58">
        <v>12</v>
      </c>
      <c r="U33" s="57">
        <v>28.57142857142857</v>
      </c>
      <c r="V33" s="18"/>
      <c r="W33" s="18"/>
    </row>
    <row r="34" spans="1:21" ht="21.75" customHeight="1">
      <c r="A34" s="111" t="s">
        <v>192</v>
      </c>
      <c r="B34" s="58">
        <v>316</v>
      </c>
      <c r="C34" s="57">
        <v>100</v>
      </c>
      <c r="D34" s="58">
        <v>116</v>
      </c>
      <c r="E34" s="57">
        <v>36.708860759493675</v>
      </c>
      <c r="F34" s="58">
        <v>168</v>
      </c>
      <c r="G34" s="57">
        <v>53.16455696202531</v>
      </c>
      <c r="H34" s="58">
        <v>5</v>
      </c>
      <c r="I34" s="57">
        <v>1.5822784810126582</v>
      </c>
      <c r="J34" s="58">
        <v>10</v>
      </c>
      <c r="K34" s="57">
        <v>3.1645569620253164</v>
      </c>
      <c r="L34" s="58">
        <v>3</v>
      </c>
      <c r="M34" s="57">
        <v>0.949367088607595</v>
      </c>
      <c r="N34" s="58">
        <v>0</v>
      </c>
      <c r="O34" s="57">
        <v>0</v>
      </c>
      <c r="P34" s="58">
        <v>7</v>
      </c>
      <c r="Q34" s="57">
        <v>2.2151898734177213</v>
      </c>
      <c r="R34" s="58">
        <v>0</v>
      </c>
      <c r="S34" s="57">
        <v>0</v>
      </c>
      <c r="T34" s="58">
        <v>7</v>
      </c>
      <c r="U34" s="57">
        <v>2.2151898734177213</v>
      </c>
    </row>
    <row r="35" spans="1:21" ht="21.75" customHeight="1">
      <c r="A35" s="111" t="s">
        <v>191</v>
      </c>
      <c r="B35" s="60">
        <v>90</v>
      </c>
      <c r="C35" s="57">
        <v>100</v>
      </c>
      <c r="D35" s="58">
        <v>34</v>
      </c>
      <c r="E35" s="57">
        <v>37.77777777777778</v>
      </c>
      <c r="F35" s="58">
        <v>55</v>
      </c>
      <c r="G35" s="57">
        <v>61.111111111111114</v>
      </c>
      <c r="H35" s="58">
        <v>0</v>
      </c>
      <c r="I35" s="57">
        <v>0</v>
      </c>
      <c r="J35" s="58">
        <v>0</v>
      </c>
      <c r="K35" s="57">
        <v>0</v>
      </c>
      <c r="L35" s="58">
        <v>0</v>
      </c>
      <c r="M35" s="57">
        <v>0</v>
      </c>
      <c r="N35" s="58">
        <v>0</v>
      </c>
      <c r="O35" s="57">
        <v>0</v>
      </c>
      <c r="P35" s="58">
        <v>1</v>
      </c>
      <c r="Q35" s="57">
        <v>1.1111111111111112</v>
      </c>
      <c r="R35" s="58">
        <v>0</v>
      </c>
      <c r="S35" s="57">
        <v>0</v>
      </c>
      <c r="T35" s="58">
        <v>0</v>
      </c>
      <c r="U35" s="57">
        <v>0</v>
      </c>
    </row>
    <row r="36" ht="15" customHeight="1"/>
    <row r="39" spans="1:25" ht="16.5" customHeight="1">
      <c r="A39" s="318" t="str">
        <f>"- "&amp;Sheet1!B7&amp;" -"</f>
        <v>- 36 -</v>
      </c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273" t="str">
        <f>"- "&amp;Sheet1!C7&amp;" -"</f>
        <v>- 37 -</v>
      </c>
      <c r="M39" s="273"/>
      <c r="N39" s="273"/>
      <c r="O39" s="273"/>
      <c r="P39" s="273"/>
      <c r="Q39" s="273"/>
      <c r="R39" s="273"/>
      <c r="S39" s="273"/>
      <c r="T39" s="273"/>
      <c r="U39" s="273"/>
      <c r="V39" s="146"/>
      <c r="W39" s="146"/>
      <c r="X39" s="146"/>
      <c r="Y39" s="146"/>
    </row>
    <row r="41" ht="18.75">
      <c r="A41" s="29"/>
    </row>
  </sheetData>
  <sheetProtection/>
  <mergeCells count="17">
    <mergeCell ref="L39:U39"/>
    <mergeCell ref="J4:K4"/>
    <mergeCell ref="N4:O4"/>
    <mergeCell ref="L4:M4"/>
    <mergeCell ref="A39:K39"/>
    <mergeCell ref="F4:G4"/>
    <mergeCell ref="R4:S4"/>
    <mergeCell ref="T4:U4"/>
    <mergeCell ref="A2:K2"/>
    <mergeCell ref="P4:Q4"/>
    <mergeCell ref="A1:K1"/>
    <mergeCell ref="D4:E4"/>
    <mergeCell ref="H4:I4"/>
    <mergeCell ref="B4:C4"/>
    <mergeCell ref="L1:U1"/>
    <mergeCell ref="A3:U3"/>
    <mergeCell ref="A4:A5"/>
  </mergeCells>
  <printOptions/>
  <pageMargins left="0.6299212598425197" right="0.3937007874015748" top="0.5882352941176471" bottom="0.012254901960784314" header="0.5118110236220472" footer="0.70866141732283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李欣彥</cp:lastModifiedBy>
  <cp:lastPrinted>2017-07-26T09:59:53Z</cp:lastPrinted>
  <dcterms:created xsi:type="dcterms:W3CDTF">1997-01-14T01:50:29Z</dcterms:created>
  <dcterms:modified xsi:type="dcterms:W3CDTF">2017-07-26T10:01:52Z</dcterms:modified>
  <cp:category/>
  <cp:version/>
  <cp:contentType/>
  <cp:contentStatus/>
</cp:coreProperties>
</file>